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5.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7975" yWindow="-195" windowWidth="28200" windowHeight="12045" tabRatio="731"/>
  </bookViews>
  <sheets>
    <sheet name="START" sheetId="10" r:id="rId1"/>
    <sheet name="configuration" sheetId="14" state="veryHidden" r:id="rId2"/>
    <sheet name="Intro" sheetId="11" r:id="rId3"/>
    <sheet name="Comments &amp; Survey Questions" sheetId="12" r:id="rId4"/>
    <sheet name="GOVT demonstration" sheetId="9" r:id="rId5"/>
    <sheet name="GOVT R&amp;D" sheetId="1" r:id="rId6"/>
    <sheet name="STATE-OWNED R&amp;D" sheetId="8" r:id="rId7"/>
    <sheet name="STATE-OWNED demonstration" sheetId="7" r:id="rId8"/>
    <sheet name="PRIVATE-SECTOR (optional)" sheetId="15" r:id="rId9"/>
  </sheets>
  <functionGroups builtInGroupCount="17"/>
  <definedNames>
    <definedName name="_xlnm.Print_Area" localSheetId="4">'GOVT demonstration'!$A$1:$J$211</definedName>
    <definedName name="_xlnm.Print_Area" localSheetId="5">'GOVT R&amp;D'!$A$1:$J$227</definedName>
    <definedName name="_xlnm.Print_Area" localSheetId="8">'PRIVATE-SECTOR (optional)'!$A$1:$J$211</definedName>
    <definedName name="_xlnm.Print_Area" localSheetId="7">'STATE-OWNED demonstration'!$A$1:$J$211</definedName>
    <definedName name="_xlnm.Print_Area" localSheetId="6">'STATE-OWNED R&amp;D'!$A$1:$J$211</definedName>
    <definedName name="_xlnm.Print_Titles" localSheetId="4">'GOVT demonstration'!$4:$5</definedName>
    <definedName name="_xlnm.Print_Titles" localSheetId="5">'GOVT R&amp;D'!$4:$5</definedName>
    <definedName name="_xlnm.Print_Titles" localSheetId="8">'PRIVATE-SECTOR (optional)'!$4:$5</definedName>
    <definedName name="_xlnm.Print_Titles" localSheetId="7">'STATE-OWNED demonstration'!$4:$5</definedName>
    <definedName name="_xlnm.Print_Titles" localSheetId="6">'STATE-OWNED R&amp;D'!$4:$5</definedName>
  </definedNames>
  <calcPr calcId="145621"/>
</workbook>
</file>

<file path=xl/calcChain.xml><?xml version="1.0" encoding="utf-8"?>
<calcChain xmlns="http://schemas.openxmlformats.org/spreadsheetml/2006/main">
  <c r="F2" i="15" l="1"/>
  <c r="F2" i="7"/>
  <c r="F2" i="8"/>
  <c r="F2" i="1"/>
  <c r="F2" i="9"/>
  <c r="A4" i="11"/>
  <c r="T226" i="15" l="1"/>
  <c r="S226" i="15"/>
  <c r="R226" i="15"/>
  <c r="Q226" i="15"/>
  <c r="P226" i="15"/>
  <c r="O226" i="15"/>
  <c r="T225" i="15"/>
  <c r="S225" i="15"/>
  <c r="R225" i="15"/>
  <c r="Q225" i="15"/>
  <c r="P225" i="15"/>
  <c r="O225" i="15"/>
  <c r="T224" i="15"/>
  <c r="S224" i="15"/>
  <c r="R224" i="15"/>
  <c r="Q224" i="15"/>
  <c r="P224" i="15"/>
  <c r="O224" i="15"/>
  <c r="T223" i="15"/>
  <c r="S223" i="15"/>
  <c r="R223" i="15"/>
  <c r="Q223" i="15"/>
  <c r="P223" i="15"/>
  <c r="O223" i="15"/>
  <c r="T222" i="15"/>
  <c r="S222" i="15"/>
  <c r="R222" i="15"/>
  <c r="Q222" i="15"/>
  <c r="P222" i="15"/>
  <c r="O222" i="15"/>
  <c r="T221" i="15"/>
  <c r="S221" i="15"/>
  <c r="R221" i="15"/>
  <c r="Q221" i="15"/>
  <c r="P221" i="15"/>
  <c r="O221" i="15"/>
  <c r="T220" i="15"/>
  <c r="S220" i="15"/>
  <c r="R220" i="15"/>
  <c r="Q220" i="15"/>
  <c r="P220" i="15"/>
  <c r="O220" i="15"/>
  <c r="T216" i="15"/>
  <c r="S216" i="15"/>
  <c r="R216" i="15"/>
  <c r="Q216" i="15"/>
  <c r="P216" i="15"/>
  <c r="O216" i="15"/>
  <c r="T215" i="15"/>
  <c r="S215" i="15"/>
  <c r="R215" i="15"/>
  <c r="Q215" i="15"/>
  <c r="P215" i="15"/>
  <c r="O215" i="15"/>
  <c r="T214" i="15"/>
  <c r="S214" i="15"/>
  <c r="R214" i="15"/>
  <c r="Q214" i="15"/>
  <c r="P214" i="15"/>
  <c r="O214" i="15"/>
  <c r="T213" i="15"/>
  <c r="S213" i="15"/>
  <c r="R213" i="15"/>
  <c r="Q213" i="15"/>
  <c r="P213" i="15"/>
  <c r="O213" i="15"/>
  <c r="T211" i="15"/>
  <c r="S211" i="15"/>
  <c r="R211" i="15"/>
  <c r="Q211" i="15"/>
  <c r="P211" i="15"/>
  <c r="O211" i="15"/>
  <c r="T210" i="15"/>
  <c r="S210" i="15"/>
  <c r="R210" i="15"/>
  <c r="Q210" i="15"/>
  <c r="P210" i="15"/>
  <c r="O210" i="15"/>
  <c r="T209" i="15"/>
  <c r="S209" i="15"/>
  <c r="R209" i="15"/>
  <c r="Q209" i="15"/>
  <c r="P209" i="15"/>
  <c r="O209" i="15"/>
  <c r="T208" i="15"/>
  <c r="S208" i="15"/>
  <c r="R208" i="15"/>
  <c r="Q208" i="15"/>
  <c r="P208" i="15"/>
  <c r="O208" i="15"/>
  <c r="T207" i="15"/>
  <c r="S207" i="15"/>
  <c r="R207" i="15"/>
  <c r="Q207" i="15"/>
  <c r="P207" i="15"/>
  <c r="O207" i="15"/>
  <c r="T226" i="7"/>
  <c r="S226" i="7"/>
  <c r="R226" i="7"/>
  <c r="Q226" i="7"/>
  <c r="P226" i="7"/>
  <c r="O226" i="7"/>
  <c r="T225" i="7"/>
  <c r="S225" i="7"/>
  <c r="R225" i="7"/>
  <c r="Q225" i="7"/>
  <c r="P225" i="7"/>
  <c r="O225" i="7"/>
  <c r="T224" i="7"/>
  <c r="S224" i="7"/>
  <c r="R224" i="7"/>
  <c r="Q224" i="7"/>
  <c r="P224" i="7"/>
  <c r="O224" i="7"/>
  <c r="T223" i="7"/>
  <c r="S223" i="7"/>
  <c r="R223" i="7"/>
  <c r="Q223" i="7"/>
  <c r="P223" i="7"/>
  <c r="O223" i="7"/>
  <c r="T222" i="7"/>
  <c r="S222" i="7"/>
  <c r="R222" i="7"/>
  <c r="Q222" i="7"/>
  <c r="P222" i="7"/>
  <c r="O222" i="7"/>
  <c r="T221" i="7"/>
  <c r="S221" i="7"/>
  <c r="R221" i="7"/>
  <c r="Q221" i="7"/>
  <c r="P221" i="7"/>
  <c r="O221" i="7"/>
  <c r="T220" i="7"/>
  <c r="S220" i="7"/>
  <c r="R220" i="7"/>
  <c r="Q220" i="7"/>
  <c r="P220" i="7"/>
  <c r="O220" i="7"/>
  <c r="T216" i="7"/>
  <c r="S216" i="7"/>
  <c r="R216" i="7"/>
  <c r="Q216" i="7"/>
  <c r="P216" i="7"/>
  <c r="O216" i="7"/>
  <c r="T215" i="7"/>
  <c r="S215" i="7"/>
  <c r="R215" i="7"/>
  <c r="Q215" i="7"/>
  <c r="P215" i="7"/>
  <c r="O215" i="7"/>
  <c r="T214" i="7"/>
  <c r="S214" i="7"/>
  <c r="R214" i="7"/>
  <c r="Q214" i="7"/>
  <c r="P214" i="7"/>
  <c r="O214" i="7"/>
  <c r="T213" i="7"/>
  <c r="S213" i="7"/>
  <c r="R213" i="7"/>
  <c r="Q213" i="7"/>
  <c r="P213" i="7"/>
  <c r="O213" i="7"/>
  <c r="T211" i="7"/>
  <c r="S211" i="7"/>
  <c r="R211" i="7"/>
  <c r="Q211" i="7"/>
  <c r="P211" i="7"/>
  <c r="O211" i="7"/>
  <c r="T210" i="7"/>
  <c r="S210" i="7"/>
  <c r="R210" i="7"/>
  <c r="Q210" i="7"/>
  <c r="P210" i="7"/>
  <c r="O210" i="7"/>
  <c r="T209" i="7"/>
  <c r="S209" i="7"/>
  <c r="R209" i="7"/>
  <c r="Q209" i="7"/>
  <c r="P209" i="7"/>
  <c r="O209" i="7"/>
  <c r="T208" i="7"/>
  <c r="S208" i="7"/>
  <c r="R208" i="7"/>
  <c r="Q208" i="7"/>
  <c r="P208" i="7"/>
  <c r="O208" i="7"/>
  <c r="T207" i="7"/>
  <c r="S207" i="7"/>
  <c r="R207" i="7"/>
  <c r="Q207" i="7"/>
  <c r="P207" i="7"/>
  <c r="O207" i="7"/>
  <c r="T226" i="8"/>
  <c r="S226" i="8"/>
  <c r="R226" i="8"/>
  <c r="Q226" i="8"/>
  <c r="P226" i="8"/>
  <c r="O226" i="8"/>
  <c r="T225" i="8"/>
  <c r="S225" i="8"/>
  <c r="R225" i="8"/>
  <c r="Q225" i="8"/>
  <c r="P225" i="8"/>
  <c r="O225" i="8"/>
  <c r="T224" i="8"/>
  <c r="S224" i="8"/>
  <c r="R224" i="8"/>
  <c r="Q224" i="8"/>
  <c r="P224" i="8"/>
  <c r="O224" i="8"/>
  <c r="T223" i="8"/>
  <c r="S223" i="8"/>
  <c r="R223" i="8"/>
  <c r="Q223" i="8"/>
  <c r="P223" i="8"/>
  <c r="O223" i="8"/>
  <c r="T222" i="8"/>
  <c r="S222" i="8"/>
  <c r="R222" i="8"/>
  <c r="Q222" i="8"/>
  <c r="P222" i="8"/>
  <c r="O222" i="8"/>
  <c r="T221" i="8"/>
  <c r="S221" i="8"/>
  <c r="R221" i="8"/>
  <c r="Q221" i="8"/>
  <c r="P221" i="8"/>
  <c r="O221" i="8"/>
  <c r="T220" i="8"/>
  <c r="S220" i="8"/>
  <c r="R220" i="8"/>
  <c r="Q220" i="8"/>
  <c r="P220" i="8"/>
  <c r="O220" i="8"/>
  <c r="T216" i="8"/>
  <c r="S216" i="8"/>
  <c r="R216" i="8"/>
  <c r="Q216" i="8"/>
  <c r="P216" i="8"/>
  <c r="O216" i="8"/>
  <c r="T215" i="8"/>
  <c r="S215" i="8"/>
  <c r="R215" i="8"/>
  <c r="Q215" i="8"/>
  <c r="P215" i="8"/>
  <c r="O215" i="8"/>
  <c r="T214" i="8"/>
  <c r="S214" i="8"/>
  <c r="R214" i="8"/>
  <c r="Q214" i="8"/>
  <c r="P214" i="8"/>
  <c r="O214" i="8"/>
  <c r="T213" i="8"/>
  <c r="S213" i="8"/>
  <c r="R213" i="8"/>
  <c r="Q213" i="8"/>
  <c r="P213" i="8"/>
  <c r="O213" i="8"/>
  <c r="T211" i="8"/>
  <c r="S211" i="8"/>
  <c r="R211" i="8"/>
  <c r="Q211" i="8"/>
  <c r="P211" i="8"/>
  <c r="O211" i="8"/>
  <c r="T210" i="8"/>
  <c r="S210" i="8"/>
  <c r="R210" i="8"/>
  <c r="Q210" i="8"/>
  <c r="P210" i="8"/>
  <c r="O210" i="8"/>
  <c r="T209" i="8"/>
  <c r="S209" i="8"/>
  <c r="R209" i="8"/>
  <c r="Q209" i="8"/>
  <c r="P209" i="8"/>
  <c r="O209" i="8"/>
  <c r="T208" i="8"/>
  <c r="S208" i="8"/>
  <c r="R208" i="8"/>
  <c r="Q208" i="8"/>
  <c r="P208" i="8"/>
  <c r="O208" i="8"/>
  <c r="T207" i="8"/>
  <c r="S207" i="8"/>
  <c r="R207" i="8"/>
  <c r="Q207" i="8"/>
  <c r="P207" i="8"/>
  <c r="O207" i="8"/>
  <c r="T226" i="9"/>
  <c r="S226" i="9"/>
  <c r="R226" i="9"/>
  <c r="Q226" i="9"/>
  <c r="P226" i="9"/>
  <c r="O226" i="9"/>
  <c r="T225" i="9"/>
  <c r="S225" i="9"/>
  <c r="R225" i="9"/>
  <c r="Q225" i="9"/>
  <c r="P225" i="9"/>
  <c r="O225" i="9"/>
  <c r="T224" i="9"/>
  <c r="S224" i="9"/>
  <c r="R224" i="9"/>
  <c r="Q224" i="9"/>
  <c r="P224" i="9"/>
  <c r="O224" i="9"/>
  <c r="T223" i="9"/>
  <c r="S223" i="9"/>
  <c r="R223" i="9"/>
  <c r="Q223" i="9"/>
  <c r="P223" i="9"/>
  <c r="O223" i="9"/>
  <c r="T222" i="9"/>
  <c r="S222" i="9"/>
  <c r="R222" i="9"/>
  <c r="Q222" i="9"/>
  <c r="P222" i="9"/>
  <c r="O222" i="9"/>
  <c r="T221" i="9"/>
  <c r="S221" i="9"/>
  <c r="R221" i="9"/>
  <c r="Q221" i="9"/>
  <c r="P221" i="9"/>
  <c r="O221" i="9"/>
  <c r="T220" i="9"/>
  <c r="S220" i="9"/>
  <c r="R220" i="9"/>
  <c r="Q220" i="9"/>
  <c r="P220" i="9"/>
  <c r="O220" i="9"/>
  <c r="T216" i="9"/>
  <c r="S216" i="9"/>
  <c r="R216" i="9"/>
  <c r="Q216" i="9"/>
  <c r="P216" i="9"/>
  <c r="O216" i="9"/>
  <c r="T215" i="9"/>
  <c r="S215" i="9"/>
  <c r="R215" i="9"/>
  <c r="Q215" i="9"/>
  <c r="P215" i="9"/>
  <c r="O215" i="9"/>
  <c r="T214" i="9"/>
  <c r="S214" i="9"/>
  <c r="R214" i="9"/>
  <c r="Q214" i="9"/>
  <c r="P214" i="9"/>
  <c r="O214" i="9"/>
  <c r="T213" i="9"/>
  <c r="S213" i="9"/>
  <c r="R213" i="9"/>
  <c r="Q213" i="9"/>
  <c r="P213" i="9"/>
  <c r="O213" i="9"/>
  <c r="T211" i="9"/>
  <c r="S211" i="9"/>
  <c r="R211" i="9"/>
  <c r="Q211" i="9"/>
  <c r="P211" i="9"/>
  <c r="O211" i="9"/>
  <c r="T210" i="9"/>
  <c r="S210" i="9"/>
  <c r="R210" i="9"/>
  <c r="Q210" i="9"/>
  <c r="P210" i="9"/>
  <c r="O210" i="9"/>
  <c r="T209" i="9"/>
  <c r="S209" i="9"/>
  <c r="R209" i="9"/>
  <c r="Q209" i="9"/>
  <c r="P209" i="9"/>
  <c r="O209" i="9"/>
  <c r="T208" i="9"/>
  <c r="S208" i="9"/>
  <c r="R208" i="9"/>
  <c r="Q208" i="9"/>
  <c r="P208" i="9"/>
  <c r="O208" i="9"/>
  <c r="T207" i="9"/>
  <c r="S207" i="9"/>
  <c r="R207" i="9"/>
  <c r="Q207" i="9"/>
  <c r="P207" i="9"/>
  <c r="O207" i="9"/>
  <c r="P213" i="1"/>
  <c r="Q213" i="1"/>
  <c r="R213" i="1"/>
  <c r="S213" i="1"/>
  <c r="T213" i="1"/>
  <c r="P214" i="1"/>
  <c r="Q214" i="1"/>
  <c r="R214" i="1"/>
  <c r="S214" i="1"/>
  <c r="T214" i="1"/>
  <c r="P215" i="1"/>
  <c r="Q215" i="1"/>
  <c r="R215" i="1"/>
  <c r="S215" i="1"/>
  <c r="T215" i="1"/>
  <c r="P216" i="1"/>
  <c r="Q216" i="1"/>
  <c r="R216" i="1"/>
  <c r="S216" i="1"/>
  <c r="T216" i="1"/>
  <c r="P220" i="1"/>
  <c r="Q220" i="1"/>
  <c r="R220" i="1"/>
  <c r="S220" i="1"/>
  <c r="T220" i="1"/>
  <c r="P221" i="1"/>
  <c r="Q221" i="1"/>
  <c r="R221" i="1"/>
  <c r="S221" i="1"/>
  <c r="T221" i="1"/>
  <c r="P222" i="1"/>
  <c r="Q222" i="1"/>
  <c r="R222" i="1"/>
  <c r="S222" i="1"/>
  <c r="T222" i="1"/>
  <c r="P223" i="1"/>
  <c r="Q223" i="1"/>
  <c r="R223" i="1"/>
  <c r="S223" i="1"/>
  <c r="T223" i="1"/>
  <c r="P224" i="1"/>
  <c r="Q224" i="1"/>
  <c r="R224" i="1"/>
  <c r="S224" i="1"/>
  <c r="T224" i="1"/>
  <c r="P225" i="1"/>
  <c r="Q225" i="1"/>
  <c r="R225" i="1"/>
  <c r="S225" i="1"/>
  <c r="T225" i="1"/>
  <c r="P226" i="1"/>
  <c r="Q226" i="1"/>
  <c r="R226" i="1"/>
  <c r="S226" i="1"/>
  <c r="T226" i="1"/>
  <c r="O220" i="1"/>
  <c r="O222" i="1"/>
  <c r="O226" i="1"/>
  <c r="P207" i="1"/>
  <c r="Q207" i="1"/>
  <c r="R207" i="1"/>
  <c r="S207" i="1"/>
  <c r="T207" i="1"/>
  <c r="P208" i="1"/>
  <c r="Q208" i="1"/>
  <c r="R208" i="1"/>
  <c r="S208" i="1"/>
  <c r="T208" i="1"/>
  <c r="P209" i="1"/>
  <c r="Q209" i="1"/>
  <c r="R209" i="1"/>
  <c r="S209" i="1"/>
  <c r="T209" i="1"/>
  <c r="P210" i="1"/>
  <c r="Q210" i="1"/>
  <c r="R210" i="1"/>
  <c r="S210" i="1"/>
  <c r="T210" i="1"/>
  <c r="P211" i="1"/>
  <c r="Q211" i="1"/>
  <c r="R211" i="1"/>
  <c r="S211" i="1"/>
  <c r="T211" i="1"/>
  <c r="O211" i="1"/>
  <c r="O210" i="1"/>
  <c r="O209" i="1"/>
  <c r="O208" i="1"/>
  <c r="O213" i="1" l="1"/>
  <c r="O214" i="1"/>
  <c r="O215" i="1"/>
  <c r="O216" i="1"/>
  <c r="O221" i="1"/>
  <c r="O223" i="1"/>
  <c r="O224" i="1"/>
  <c r="O225" i="1"/>
  <c r="O207" i="1" l="1"/>
  <c r="F193" i="7" l="1"/>
  <c r="G193" i="7"/>
  <c r="H193" i="7"/>
  <c r="I193" i="7"/>
  <c r="J193" i="7"/>
  <c r="E193" i="7"/>
  <c r="F193" i="8"/>
  <c r="G193" i="8"/>
  <c r="H193" i="8"/>
  <c r="I193" i="8"/>
  <c r="J193" i="8"/>
  <c r="E193" i="8"/>
  <c r="F193" i="9"/>
  <c r="G193" i="9"/>
  <c r="H193" i="9"/>
  <c r="I193" i="9"/>
  <c r="J193" i="9"/>
  <c r="E193" i="9"/>
  <c r="F193" i="1"/>
  <c r="G193" i="1"/>
  <c r="H193" i="1"/>
  <c r="I193" i="1"/>
  <c r="J193" i="1"/>
  <c r="E193" i="1"/>
  <c r="T205" i="15" l="1"/>
  <c r="S205" i="15"/>
  <c r="R205" i="15"/>
  <c r="Q205" i="15"/>
  <c r="P205" i="15"/>
  <c r="O205" i="15"/>
  <c r="T204" i="15"/>
  <c r="S204" i="15"/>
  <c r="R204" i="15"/>
  <c r="Q204" i="15"/>
  <c r="P204" i="15"/>
  <c r="O204" i="15"/>
  <c r="T203" i="15"/>
  <c r="S203" i="15"/>
  <c r="R203" i="15"/>
  <c r="Q203" i="15"/>
  <c r="P203" i="15"/>
  <c r="O203" i="15"/>
  <c r="T200" i="15"/>
  <c r="S200" i="15"/>
  <c r="R200" i="15"/>
  <c r="Q200" i="15"/>
  <c r="P200" i="15"/>
  <c r="O200" i="15"/>
  <c r="T199" i="15"/>
  <c r="S199" i="15"/>
  <c r="R199" i="15"/>
  <c r="Q199" i="15"/>
  <c r="P199" i="15"/>
  <c r="O199" i="15"/>
  <c r="T198" i="15"/>
  <c r="S198" i="15"/>
  <c r="R198" i="15"/>
  <c r="Q198" i="15"/>
  <c r="P198" i="15"/>
  <c r="O198" i="15"/>
  <c r="T197" i="15"/>
  <c r="S197" i="15"/>
  <c r="R197" i="15"/>
  <c r="Q197" i="15"/>
  <c r="P197" i="15"/>
  <c r="O197" i="15"/>
  <c r="T196" i="15"/>
  <c r="S196" i="15"/>
  <c r="R196" i="15"/>
  <c r="Q196" i="15"/>
  <c r="P196" i="15"/>
  <c r="O196" i="15"/>
  <c r="M192" i="15"/>
  <c r="M187" i="15"/>
  <c r="M178" i="15"/>
  <c r="M177" i="15"/>
  <c r="M171" i="15"/>
  <c r="M166" i="15"/>
  <c r="M165" i="15"/>
  <c r="M160" i="15"/>
  <c r="M159" i="15"/>
  <c r="M153" i="15"/>
  <c r="M146" i="15"/>
  <c r="M145" i="15"/>
  <c r="M139" i="15"/>
  <c r="M130" i="15"/>
  <c r="M125" i="15"/>
  <c r="M121" i="15"/>
  <c r="M119" i="15"/>
  <c r="M118" i="15"/>
  <c r="M112" i="15"/>
  <c r="M106" i="15"/>
  <c r="M98" i="15"/>
  <c r="M91" i="15"/>
  <c r="M90" i="15"/>
  <c r="M84" i="15"/>
  <c r="M79" i="15"/>
  <c r="M74" i="15"/>
  <c r="M73" i="15"/>
  <c r="M67" i="15"/>
  <c r="M61" i="15"/>
  <c r="M53" i="15"/>
  <c r="M52" i="15"/>
  <c r="M44" i="15"/>
  <c r="M32" i="15"/>
  <c r="M31" i="15"/>
  <c r="M25" i="15"/>
  <c r="M19" i="15"/>
  <c r="M15" i="15"/>
  <c r="M14" i="15"/>
  <c r="M9" i="15"/>
  <c r="M8" i="15"/>
  <c r="O5" i="15"/>
  <c r="T4" i="15"/>
  <c r="S4" i="15"/>
  <c r="R4" i="15"/>
  <c r="Q4" i="15"/>
  <c r="P4" i="15"/>
  <c r="O4" i="15"/>
  <c r="R9" i="15" l="1"/>
  <c r="R8" i="15"/>
  <c r="P14" i="15"/>
  <c r="Q15" i="15"/>
  <c r="R19" i="15"/>
  <c r="S25" i="15"/>
  <c r="Q32" i="15"/>
  <c r="P8" i="15"/>
  <c r="T8" i="15"/>
  <c r="Q9" i="15"/>
  <c r="R14" i="15"/>
  <c r="O15" i="15"/>
  <c r="S15" i="15"/>
  <c r="P19" i="15"/>
  <c r="T19" i="15"/>
  <c r="Q25" i="15"/>
  <c r="R31" i="15"/>
  <c r="O32" i="15"/>
  <c r="S32" i="15"/>
  <c r="P44" i="15"/>
  <c r="T44" i="15"/>
  <c r="Q52" i="15"/>
  <c r="R53" i="15"/>
  <c r="O61" i="15"/>
  <c r="S61" i="15"/>
  <c r="P67" i="15"/>
  <c r="T67" i="15"/>
  <c r="Q73" i="15"/>
  <c r="R74" i="15"/>
  <c r="O79" i="15"/>
  <c r="S79" i="15"/>
  <c r="P84" i="15"/>
  <c r="T84" i="15"/>
  <c r="Q90" i="15"/>
  <c r="R91" i="15"/>
  <c r="O98" i="15"/>
  <c r="S98" i="15"/>
  <c r="P106" i="15"/>
  <c r="T106" i="15"/>
  <c r="Q112" i="15"/>
  <c r="R118" i="15"/>
  <c r="O119" i="15"/>
  <c r="S119" i="15"/>
  <c r="P121" i="15"/>
  <c r="T121" i="15"/>
  <c r="Q125" i="15"/>
  <c r="R130" i="15"/>
  <c r="O139" i="15"/>
  <c r="S139" i="15"/>
  <c r="P145" i="15"/>
  <c r="T145" i="15"/>
  <c r="Q146" i="15"/>
  <c r="R153" i="15"/>
  <c r="O159" i="15"/>
  <c r="S159" i="15"/>
  <c r="P160" i="15"/>
  <c r="T160" i="15"/>
  <c r="Q165" i="15"/>
  <c r="R166" i="15"/>
  <c r="O171" i="15"/>
  <c r="S171" i="15"/>
  <c r="P177" i="15"/>
  <c r="T177" i="15"/>
  <c r="Q178" i="15"/>
  <c r="R187" i="15"/>
  <c r="E193" i="15"/>
  <c r="I193" i="15"/>
  <c r="Q195" i="15"/>
  <c r="Q202" i="15"/>
  <c r="O14" i="15"/>
  <c r="S14" i="15"/>
  <c r="P15" i="15"/>
  <c r="T15" i="15"/>
  <c r="Q19" i="15"/>
  <c r="R25" i="15"/>
  <c r="O31" i="15"/>
  <c r="S31" i="15"/>
  <c r="P32" i="15"/>
  <c r="T32" i="15"/>
  <c r="Q44" i="15"/>
  <c r="R52" i="15"/>
  <c r="O53" i="15"/>
  <c r="S53" i="15"/>
  <c r="P61" i="15"/>
  <c r="T61" i="15"/>
  <c r="Q67" i="15"/>
  <c r="R73" i="15"/>
  <c r="O74" i="15"/>
  <c r="S74" i="15"/>
  <c r="P79" i="15"/>
  <c r="T79" i="15"/>
  <c r="Q84" i="15"/>
  <c r="R90" i="15"/>
  <c r="O91" i="15"/>
  <c r="S91" i="15"/>
  <c r="P98" i="15"/>
  <c r="T98" i="15"/>
  <c r="Q106" i="15"/>
  <c r="R112" i="15"/>
  <c r="O118" i="15"/>
  <c r="S118" i="15"/>
  <c r="P119" i="15"/>
  <c r="T119" i="15"/>
  <c r="Q121" i="15"/>
  <c r="R125" i="15"/>
  <c r="O130" i="15"/>
  <c r="S130" i="15"/>
  <c r="P139" i="15"/>
  <c r="T139" i="15"/>
  <c r="Q145" i="15"/>
  <c r="R146" i="15"/>
  <c r="O153" i="15"/>
  <c r="S153" i="15"/>
  <c r="P159" i="15"/>
  <c r="T159" i="15"/>
  <c r="Q160" i="15"/>
  <c r="R165" i="15"/>
  <c r="O166" i="15"/>
  <c r="S166" i="15"/>
  <c r="P171" i="15"/>
  <c r="T171" i="15"/>
  <c r="Q177" i="15"/>
  <c r="R178" i="15"/>
  <c r="O187" i="15"/>
  <c r="S187" i="15"/>
  <c r="F193" i="15"/>
  <c r="J193" i="15"/>
  <c r="R195" i="15"/>
  <c r="R202" i="15"/>
  <c r="Q8" i="15"/>
  <c r="T14" i="15"/>
  <c r="O25" i="15"/>
  <c r="P31" i="15"/>
  <c r="R44" i="15"/>
  <c r="O52" i="15"/>
  <c r="S52" i="15"/>
  <c r="P53" i="15"/>
  <c r="T53" i="15"/>
  <c r="Q61" i="15"/>
  <c r="R67" i="15"/>
  <c r="O73" i="15"/>
  <c r="S73" i="15"/>
  <c r="P74" i="15"/>
  <c r="T74" i="15"/>
  <c r="Q79" i="15"/>
  <c r="R84" i="15"/>
  <c r="O90" i="15"/>
  <c r="S90" i="15"/>
  <c r="P91" i="15"/>
  <c r="T91" i="15"/>
  <c r="Q98" i="15"/>
  <c r="R106" i="15"/>
  <c r="O112" i="15"/>
  <c r="S112" i="15"/>
  <c r="P118" i="15"/>
  <c r="T118" i="15"/>
  <c r="Q119" i="15"/>
  <c r="R121" i="15"/>
  <c r="O125" i="15"/>
  <c r="S125" i="15"/>
  <c r="P130" i="15"/>
  <c r="T130" i="15"/>
  <c r="Q139" i="15"/>
  <c r="R145" i="15"/>
  <c r="O146" i="15"/>
  <c r="S146" i="15"/>
  <c r="P153" i="15"/>
  <c r="T153" i="15"/>
  <c r="Q159" i="15"/>
  <c r="R160" i="15"/>
  <c r="O165" i="15"/>
  <c r="S165" i="15"/>
  <c r="P166" i="15"/>
  <c r="T166" i="15"/>
  <c r="Q171" i="15"/>
  <c r="R177" i="15"/>
  <c r="O178" i="15"/>
  <c r="S178" i="15"/>
  <c r="P187" i="15"/>
  <c r="T187" i="15"/>
  <c r="G193" i="15"/>
  <c r="O195" i="15"/>
  <c r="S195" i="15"/>
  <c r="O202" i="15"/>
  <c r="S202" i="15"/>
  <c r="O9" i="15"/>
  <c r="S9" i="15"/>
  <c r="T31" i="15"/>
  <c r="O8" i="15"/>
  <c r="S8" i="15"/>
  <c r="P9" i="15"/>
  <c r="T9" i="15"/>
  <c r="Q14" i="15"/>
  <c r="R15" i="15"/>
  <c r="O19" i="15"/>
  <c r="S19" i="15"/>
  <c r="P25" i="15"/>
  <c r="T25" i="15"/>
  <c r="Q31" i="15"/>
  <c r="R32" i="15"/>
  <c r="O44" i="15"/>
  <c r="S44" i="15"/>
  <c r="P52" i="15"/>
  <c r="T52" i="15"/>
  <c r="Q53" i="15"/>
  <c r="R61" i="15"/>
  <c r="O67" i="15"/>
  <c r="S67" i="15"/>
  <c r="P73" i="15"/>
  <c r="T73" i="15"/>
  <c r="Q74" i="15"/>
  <c r="R79" i="15"/>
  <c r="O84" i="15"/>
  <c r="S84" i="15"/>
  <c r="P90" i="15"/>
  <c r="T90" i="15"/>
  <c r="Q91" i="15"/>
  <c r="R98" i="15"/>
  <c r="O106" i="15"/>
  <c r="S106" i="15"/>
  <c r="P112" i="15"/>
  <c r="T112" i="15"/>
  <c r="Q118" i="15"/>
  <c r="R119" i="15"/>
  <c r="O121" i="15"/>
  <c r="S121" i="15"/>
  <c r="P125" i="15"/>
  <c r="T125" i="15"/>
  <c r="Q130" i="15"/>
  <c r="R139" i="15"/>
  <c r="O145" i="15"/>
  <c r="S145" i="15"/>
  <c r="P146" i="15"/>
  <c r="T146" i="15"/>
  <c r="Q153" i="15"/>
  <c r="R159" i="15"/>
  <c r="O160" i="15"/>
  <c r="S160" i="15"/>
  <c r="P165" i="15"/>
  <c r="T165" i="15"/>
  <c r="Q166" i="15"/>
  <c r="R171" i="15"/>
  <c r="O177" i="15"/>
  <c r="S177" i="15"/>
  <c r="P178" i="15"/>
  <c r="T178" i="15"/>
  <c r="Q187" i="15"/>
  <c r="H193" i="15"/>
  <c r="P195" i="15"/>
  <c r="T195" i="15"/>
  <c r="P202" i="15"/>
  <c r="T202" i="15"/>
  <c r="A2" i="11"/>
  <c r="A1" i="11"/>
  <c r="F13" i="14" l="1"/>
  <c r="M192" i="7" l="1"/>
  <c r="M187" i="7"/>
  <c r="M178" i="7"/>
  <c r="M177" i="7"/>
  <c r="M171" i="7"/>
  <c r="M166" i="7"/>
  <c r="M165" i="7"/>
  <c r="M160" i="7"/>
  <c r="M159" i="7"/>
  <c r="M153" i="7"/>
  <c r="M146" i="7"/>
  <c r="M145" i="7"/>
  <c r="M139" i="7"/>
  <c r="M130" i="7"/>
  <c r="M125" i="7"/>
  <c r="M121" i="7"/>
  <c r="M119" i="7"/>
  <c r="M118" i="7"/>
  <c r="M112" i="7"/>
  <c r="M106" i="7"/>
  <c r="M98" i="7"/>
  <c r="M91" i="7"/>
  <c r="M90" i="7"/>
  <c r="M84" i="7"/>
  <c r="M79" i="7"/>
  <c r="M74" i="7"/>
  <c r="M73" i="7"/>
  <c r="M67" i="7"/>
  <c r="M61" i="7"/>
  <c r="M53" i="7"/>
  <c r="M52" i="7"/>
  <c r="M44" i="7"/>
  <c r="M32" i="7"/>
  <c r="M31" i="7"/>
  <c r="M25" i="7"/>
  <c r="M19" i="7"/>
  <c r="M15" i="7"/>
  <c r="M14" i="7"/>
  <c r="M9" i="7"/>
  <c r="M8" i="7"/>
  <c r="T205" i="7"/>
  <c r="S205" i="7"/>
  <c r="R205" i="7"/>
  <c r="Q205" i="7"/>
  <c r="P205" i="7"/>
  <c r="O205" i="7"/>
  <c r="T204" i="7"/>
  <c r="S204" i="7"/>
  <c r="R204" i="7"/>
  <c r="Q204" i="7"/>
  <c r="P204" i="7"/>
  <c r="O204" i="7"/>
  <c r="T203" i="7"/>
  <c r="S203" i="7"/>
  <c r="R203" i="7"/>
  <c r="Q203" i="7"/>
  <c r="P203" i="7"/>
  <c r="O203" i="7"/>
  <c r="T200" i="7"/>
  <c r="S200" i="7"/>
  <c r="R200" i="7"/>
  <c r="Q200" i="7"/>
  <c r="P200" i="7"/>
  <c r="O200" i="7"/>
  <c r="T199" i="7"/>
  <c r="S199" i="7"/>
  <c r="R199" i="7"/>
  <c r="Q199" i="7"/>
  <c r="P199" i="7"/>
  <c r="O199" i="7"/>
  <c r="T198" i="7"/>
  <c r="S198" i="7"/>
  <c r="R198" i="7"/>
  <c r="Q198" i="7"/>
  <c r="P198" i="7"/>
  <c r="O198" i="7"/>
  <c r="T197" i="7"/>
  <c r="S197" i="7"/>
  <c r="R197" i="7"/>
  <c r="Q197" i="7"/>
  <c r="P197" i="7"/>
  <c r="O197" i="7"/>
  <c r="T196" i="7"/>
  <c r="S196" i="7"/>
  <c r="R196" i="7"/>
  <c r="Q196" i="7"/>
  <c r="P196" i="7"/>
  <c r="O196" i="7"/>
  <c r="T205" i="8"/>
  <c r="S205" i="8"/>
  <c r="R205" i="8"/>
  <c r="Q205" i="8"/>
  <c r="P205" i="8"/>
  <c r="O205" i="8"/>
  <c r="T204" i="8"/>
  <c r="S204" i="8"/>
  <c r="R204" i="8"/>
  <c r="Q204" i="8"/>
  <c r="P204" i="8"/>
  <c r="O204" i="8"/>
  <c r="T203" i="8"/>
  <c r="S203" i="8"/>
  <c r="R203" i="8"/>
  <c r="Q203" i="8"/>
  <c r="P203" i="8"/>
  <c r="O203" i="8"/>
  <c r="T200" i="8"/>
  <c r="S200" i="8"/>
  <c r="R200" i="8"/>
  <c r="Q200" i="8"/>
  <c r="P200" i="8"/>
  <c r="O200" i="8"/>
  <c r="T199" i="8"/>
  <c r="S199" i="8"/>
  <c r="R199" i="8"/>
  <c r="Q199" i="8"/>
  <c r="P199" i="8"/>
  <c r="O199" i="8"/>
  <c r="T198" i="8"/>
  <c r="S198" i="8"/>
  <c r="R198" i="8"/>
  <c r="Q198" i="8"/>
  <c r="P198" i="8"/>
  <c r="O198" i="8"/>
  <c r="T197" i="8"/>
  <c r="S197" i="8"/>
  <c r="R197" i="8"/>
  <c r="Q197" i="8"/>
  <c r="P197" i="8"/>
  <c r="O197" i="8"/>
  <c r="T196" i="8"/>
  <c r="S196" i="8"/>
  <c r="R196" i="8"/>
  <c r="Q196" i="8"/>
  <c r="P196" i="8"/>
  <c r="O196" i="8"/>
  <c r="T205" i="9"/>
  <c r="S205" i="9"/>
  <c r="R205" i="9"/>
  <c r="Q205" i="9"/>
  <c r="P205" i="9"/>
  <c r="O205" i="9"/>
  <c r="T204" i="9"/>
  <c r="S204" i="9"/>
  <c r="R204" i="9"/>
  <c r="Q204" i="9"/>
  <c r="P204" i="9"/>
  <c r="O204" i="9"/>
  <c r="T203" i="9"/>
  <c r="S203" i="9"/>
  <c r="R203" i="9"/>
  <c r="Q203" i="9"/>
  <c r="P203" i="9"/>
  <c r="O203" i="9"/>
  <c r="T200" i="9"/>
  <c r="S200" i="9"/>
  <c r="R200" i="9"/>
  <c r="Q200" i="9"/>
  <c r="P200" i="9"/>
  <c r="O200" i="9"/>
  <c r="T199" i="9"/>
  <c r="S199" i="9"/>
  <c r="R199" i="9"/>
  <c r="Q199" i="9"/>
  <c r="P199" i="9"/>
  <c r="O199" i="9"/>
  <c r="T198" i="9"/>
  <c r="S198" i="9"/>
  <c r="R198" i="9"/>
  <c r="Q198" i="9"/>
  <c r="P198" i="9"/>
  <c r="O198" i="9"/>
  <c r="T197" i="9"/>
  <c r="S197" i="9"/>
  <c r="R197" i="9"/>
  <c r="Q197" i="9"/>
  <c r="P197" i="9"/>
  <c r="O197" i="9"/>
  <c r="T196" i="9"/>
  <c r="S196" i="9"/>
  <c r="R196" i="9"/>
  <c r="Q196" i="9"/>
  <c r="P196" i="9"/>
  <c r="O196" i="9"/>
  <c r="O5" i="7" l="1"/>
  <c r="T44" i="7" s="1"/>
  <c r="O5" i="8"/>
  <c r="O5" i="9"/>
  <c r="P196" i="1"/>
  <c r="Q196" i="1"/>
  <c r="R196" i="1"/>
  <c r="S196" i="1"/>
  <c r="T196" i="1"/>
  <c r="P197" i="1"/>
  <c r="Q197" i="1"/>
  <c r="R197" i="1"/>
  <c r="S197" i="1"/>
  <c r="T197" i="1"/>
  <c r="P198" i="1"/>
  <c r="Q198" i="1"/>
  <c r="R198" i="1"/>
  <c r="S198" i="1"/>
  <c r="T198" i="1"/>
  <c r="P199" i="1"/>
  <c r="Q199" i="1"/>
  <c r="R199" i="1"/>
  <c r="S199" i="1"/>
  <c r="T199" i="1"/>
  <c r="P200" i="1"/>
  <c r="Q200" i="1"/>
  <c r="R200" i="1"/>
  <c r="S200" i="1"/>
  <c r="T200" i="1"/>
  <c r="P203" i="1"/>
  <c r="Q203" i="1"/>
  <c r="R203" i="1"/>
  <c r="S203" i="1"/>
  <c r="T203" i="1"/>
  <c r="P204" i="1"/>
  <c r="Q204" i="1"/>
  <c r="R204" i="1"/>
  <c r="S204" i="1"/>
  <c r="T204" i="1"/>
  <c r="P205" i="1"/>
  <c r="Q205" i="1"/>
  <c r="R205" i="1"/>
  <c r="S205" i="1"/>
  <c r="T205" i="1"/>
  <c r="O205" i="1"/>
  <c r="O204" i="1"/>
  <c r="O203" i="1"/>
  <c r="O200" i="1"/>
  <c r="O199" i="1"/>
  <c r="O198" i="1"/>
  <c r="O197" i="1"/>
  <c r="O196" i="1"/>
  <c r="O5" i="1"/>
  <c r="S159" i="1" s="1"/>
  <c r="T4" i="7"/>
  <c r="S4" i="7"/>
  <c r="P4" i="7"/>
  <c r="Q4" i="7"/>
  <c r="R4" i="7"/>
  <c r="O4" i="7"/>
  <c r="O4" i="9"/>
  <c r="Q4" i="9"/>
  <c r="S4" i="8"/>
  <c r="T4" i="9"/>
  <c r="R4" i="8"/>
  <c r="T4" i="8"/>
  <c r="O4" i="1"/>
  <c r="Q4" i="1"/>
  <c r="S4" i="1"/>
  <c r="P4" i="1"/>
  <c r="R4" i="1"/>
  <c r="T4" i="1"/>
  <c r="P4" i="9"/>
  <c r="Q4" i="8"/>
  <c r="O4" i="8"/>
  <c r="S4" i="9"/>
  <c r="P4" i="8"/>
  <c r="R4" i="9"/>
  <c r="R9" i="7"/>
  <c r="P31" i="7"/>
  <c r="P74" i="7"/>
  <c r="T84" i="7"/>
  <c r="P112" i="7"/>
  <c r="R118" i="7"/>
  <c r="T121" i="7"/>
  <c r="P125" i="7"/>
  <c r="R139" i="7"/>
  <c r="T139" i="7"/>
  <c r="P153" i="7"/>
  <c r="R153" i="7"/>
  <c r="T160" i="7"/>
  <c r="P165" i="7"/>
  <c r="R171" i="7"/>
  <c r="T171" i="7"/>
  <c r="T177" i="7"/>
  <c r="P178" i="7"/>
  <c r="P187" i="7"/>
  <c r="R187" i="7"/>
  <c r="P9" i="8"/>
  <c r="R14" i="8"/>
  <c r="P25" i="8"/>
  <c r="R31" i="8"/>
  <c r="T32" i="8"/>
  <c r="R53" i="8"/>
  <c r="T61" i="8"/>
  <c r="P73" i="8"/>
  <c r="T79" i="8"/>
  <c r="P90" i="8"/>
  <c r="R91" i="8"/>
  <c r="P112" i="8"/>
  <c r="R118" i="8"/>
  <c r="T119" i="8"/>
  <c r="R130" i="8"/>
  <c r="T139" i="8"/>
  <c r="P146" i="8"/>
  <c r="T159" i="8"/>
  <c r="P165" i="8"/>
  <c r="R166" i="8"/>
  <c r="R177" i="8"/>
  <c r="T177" i="8"/>
  <c r="P178" i="8"/>
  <c r="P187" i="8"/>
  <c r="R187" i="8"/>
  <c r="T187" i="8"/>
  <c r="Q8" i="8"/>
  <c r="S8" i="8"/>
  <c r="O9" i="8"/>
  <c r="S9" i="8"/>
  <c r="O14" i="8"/>
  <c r="Q14" i="8"/>
  <c r="O15" i="8"/>
  <c r="Q15" i="8"/>
  <c r="S15" i="8"/>
  <c r="Q19" i="8"/>
  <c r="S19" i="8"/>
  <c r="O25" i="8"/>
  <c r="Q25" i="8"/>
  <c r="S25" i="8"/>
  <c r="O31" i="8"/>
  <c r="Q31" i="8"/>
  <c r="S31" i="8"/>
  <c r="O32" i="8"/>
  <c r="Q32" i="8"/>
  <c r="S32" i="8"/>
  <c r="O44" i="8"/>
  <c r="Q44" i="8"/>
  <c r="S44" i="8"/>
  <c r="O52" i="8"/>
  <c r="Q52" i="8"/>
  <c r="S52" i="8"/>
  <c r="O53" i="8"/>
  <c r="Q53" i="8"/>
  <c r="S53" i="8"/>
  <c r="O61" i="8"/>
  <c r="Q61" i="8"/>
  <c r="S61" i="8"/>
  <c r="O67" i="8"/>
  <c r="Q67" i="8"/>
  <c r="S67" i="8"/>
  <c r="O73" i="8"/>
  <c r="Q73" i="8"/>
  <c r="S73" i="8"/>
  <c r="O74" i="8"/>
  <c r="Q74" i="8"/>
  <c r="S74" i="8"/>
  <c r="O79" i="8"/>
  <c r="Q79" i="8"/>
  <c r="S79" i="8"/>
  <c r="O84" i="8"/>
  <c r="Q84" i="8"/>
  <c r="S84" i="8"/>
  <c r="O90" i="8"/>
  <c r="Q90" i="8"/>
  <c r="S90" i="8"/>
  <c r="O91" i="8"/>
  <c r="Q91" i="8"/>
  <c r="S91" i="8"/>
  <c r="O98" i="8"/>
  <c r="Q98" i="8"/>
  <c r="S98" i="8"/>
  <c r="O106" i="8"/>
  <c r="Q106" i="8"/>
  <c r="S106" i="8"/>
  <c r="O112" i="8"/>
  <c r="Q112" i="8"/>
  <c r="S112" i="8"/>
  <c r="O118" i="8"/>
  <c r="Q118" i="8"/>
  <c r="S118" i="8"/>
  <c r="O119" i="8"/>
  <c r="Q119" i="8"/>
  <c r="S119" i="8"/>
  <c r="O121" i="8"/>
  <c r="Q121" i="8"/>
  <c r="S121" i="8"/>
  <c r="O125" i="8"/>
  <c r="Q125" i="8"/>
  <c r="S125" i="8"/>
  <c r="O130" i="8"/>
  <c r="Q130" i="8"/>
  <c r="S130" i="8"/>
  <c r="O139" i="8"/>
  <c r="Q139" i="8"/>
  <c r="S139" i="8"/>
  <c r="O145" i="8"/>
  <c r="Q145" i="8"/>
  <c r="S145" i="8"/>
  <c r="O146" i="8"/>
  <c r="Q146" i="8"/>
  <c r="S146" i="8"/>
  <c r="O153" i="8"/>
  <c r="Q153" i="8"/>
  <c r="S153" i="8"/>
  <c r="O159" i="8"/>
  <c r="Q159" i="8"/>
  <c r="S159" i="8"/>
  <c r="O160" i="8"/>
  <c r="Q160" i="8"/>
  <c r="S160" i="8"/>
  <c r="O165" i="8"/>
  <c r="Q165" i="8"/>
  <c r="S165" i="8"/>
  <c r="O166" i="8"/>
  <c r="Q166" i="8"/>
  <c r="S166" i="8"/>
  <c r="O171" i="8"/>
  <c r="Q171" i="8"/>
  <c r="S171" i="8"/>
  <c r="O177" i="8"/>
  <c r="Q177" i="8"/>
  <c r="S177" i="8"/>
  <c r="O178" i="8"/>
  <c r="Q178" i="8"/>
  <c r="S178" i="8"/>
  <c r="O187" i="8"/>
  <c r="Q187" i="8"/>
  <c r="S187" i="8"/>
  <c r="P8" i="9"/>
  <c r="R8" i="9"/>
  <c r="T8" i="9"/>
  <c r="R9" i="9"/>
  <c r="T9" i="9"/>
  <c r="P14" i="9"/>
  <c r="T14" i="9"/>
  <c r="P15" i="9"/>
  <c r="R15" i="9"/>
  <c r="P19" i="9"/>
  <c r="R19" i="9"/>
  <c r="T19" i="9"/>
  <c r="R25" i="9"/>
  <c r="T25" i="9"/>
  <c r="P31" i="9"/>
  <c r="T31" i="9"/>
  <c r="P32" i="9"/>
  <c r="R32" i="9"/>
  <c r="P44" i="9"/>
  <c r="R44" i="9"/>
  <c r="T44" i="9"/>
  <c r="R52" i="9"/>
  <c r="T52" i="9"/>
  <c r="P53" i="9"/>
  <c r="T53" i="9"/>
  <c r="P61" i="9"/>
  <c r="R61" i="9"/>
  <c r="T61" i="9"/>
  <c r="P67" i="9"/>
  <c r="R67" i="9"/>
  <c r="T67" i="9"/>
  <c r="P73" i="9"/>
  <c r="R73" i="9"/>
  <c r="T73" i="9"/>
  <c r="P74" i="9"/>
  <c r="R74" i="9"/>
  <c r="T74" i="9"/>
  <c r="P79" i="9"/>
  <c r="R79" i="9"/>
  <c r="T79" i="9"/>
  <c r="P84" i="9"/>
  <c r="R84" i="9"/>
  <c r="T84" i="9"/>
  <c r="P90" i="9"/>
  <c r="R90" i="9"/>
  <c r="T90" i="9"/>
  <c r="P91" i="9"/>
  <c r="R91" i="9"/>
  <c r="T91" i="9"/>
  <c r="P98" i="9"/>
  <c r="R98" i="9"/>
  <c r="T98" i="9"/>
  <c r="P106" i="9"/>
  <c r="R106" i="9"/>
  <c r="T106" i="9"/>
  <c r="P112" i="9"/>
  <c r="R112" i="9"/>
  <c r="T112" i="9"/>
  <c r="P118" i="9"/>
  <c r="R118" i="9"/>
  <c r="T118" i="9"/>
  <c r="P119" i="9"/>
  <c r="R119" i="9"/>
  <c r="T119" i="9"/>
  <c r="P121" i="9"/>
  <c r="R121" i="9"/>
  <c r="T121" i="9"/>
  <c r="P125" i="9"/>
  <c r="R125" i="9"/>
  <c r="T125" i="9"/>
  <c r="P130" i="9"/>
  <c r="R130" i="9"/>
  <c r="T130" i="9"/>
  <c r="P139" i="9"/>
  <c r="R139" i="9"/>
  <c r="T139" i="9"/>
  <c r="P145" i="9"/>
  <c r="R145" i="9"/>
  <c r="T145" i="9"/>
  <c r="P146" i="9"/>
  <c r="R146" i="9"/>
  <c r="T146" i="9"/>
  <c r="P153" i="9"/>
  <c r="R153" i="9"/>
  <c r="T153" i="9"/>
  <c r="P159" i="9"/>
  <c r="R159" i="9"/>
  <c r="T159" i="9"/>
  <c r="P160" i="9"/>
  <c r="R160" i="9"/>
  <c r="T160" i="9"/>
  <c r="P165" i="9"/>
  <c r="R165" i="9"/>
  <c r="T165" i="9"/>
  <c r="P166" i="9"/>
  <c r="R166" i="9"/>
  <c r="T166" i="9"/>
  <c r="P171" i="9"/>
  <c r="R171" i="9"/>
  <c r="T171" i="9"/>
  <c r="P177" i="9"/>
  <c r="R177" i="9"/>
  <c r="T177" i="9"/>
  <c r="P178" i="9"/>
  <c r="R178" i="9"/>
  <c r="T178" i="9"/>
  <c r="P187" i="9"/>
  <c r="R187" i="9"/>
  <c r="T187" i="9"/>
  <c r="O8" i="9"/>
  <c r="Q8" i="9"/>
  <c r="S8" i="9"/>
  <c r="O9" i="9"/>
  <c r="Q9" i="9"/>
  <c r="S9" i="9"/>
  <c r="O14" i="9"/>
  <c r="Q14" i="9"/>
  <c r="S14" i="9"/>
  <c r="O15" i="9"/>
  <c r="Q15" i="9"/>
  <c r="S15" i="9"/>
  <c r="O19" i="9"/>
  <c r="Q19" i="9"/>
  <c r="S19" i="9"/>
  <c r="O25" i="9"/>
  <c r="Q25" i="9"/>
  <c r="S25" i="9"/>
  <c r="O31" i="9"/>
  <c r="Q31" i="9"/>
  <c r="S31" i="9"/>
  <c r="O32" i="9"/>
  <c r="Q32" i="9"/>
  <c r="S32" i="9"/>
  <c r="O44" i="9"/>
  <c r="Q44" i="9"/>
  <c r="S44" i="9"/>
  <c r="O52" i="9"/>
  <c r="Q52" i="9"/>
  <c r="S52" i="9"/>
  <c r="O53" i="9"/>
  <c r="Q53" i="9"/>
  <c r="S53" i="9"/>
  <c r="O61" i="9"/>
  <c r="Q61" i="9"/>
  <c r="S61" i="9"/>
  <c r="O67" i="9"/>
  <c r="Q67" i="9"/>
  <c r="S67" i="9"/>
  <c r="O73" i="9"/>
  <c r="Q73" i="9"/>
  <c r="S73" i="9"/>
  <c r="O74" i="9"/>
  <c r="Q74" i="9"/>
  <c r="S74" i="9"/>
  <c r="O79" i="9"/>
  <c r="Q79" i="9"/>
  <c r="S79" i="9"/>
  <c r="O84" i="9"/>
  <c r="Q84" i="9"/>
  <c r="S84" i="9"/>
  <c r="O90" i="9"/>
  <c r="Q90" i="9"/>
  <c r="S90" i="9"/>
  <c r="O91" i="9"/>
  <c r="Q91" i="9"/>
  <c r="S91" i="9"/>
  <c r="O98" i="9"/>
  <c r="Q98" i="9"/>
  <c r="S98" i="9"/>
  <c r="O106" i="9"/>
  <c r="Q106" i="9"/>
  <c r="S106" i="9"/>
  <c r="O112" i="9"/>
  <c r="Q112" i="9"/>
  <c r="S112" i="9"/>
  <c r="O118" i="9"/>
  <c r="Q118" i="9"/>
  <c r="S118" i="9"/>
  <c r="O119" i="9"/>
  <c r="Q119" i="9"/>
  <c r="S119" i="9"/>
  <c r="O121" i="9"/>
  <c r="Q121" i="9"/>
  <c r="S121" i="9"/>
  <c r="O125" i="9"/>
  <c r="Q125" i="9"/>
  <c r="S125" i="9"/>
  <c r="O130" i="9"/>
  <c r="Q130" i="9"/>
  <c r="S130" i="9"/>
  <c r="O139" i="9"/>
  <c r="Q139" i="9"/>
  <c r="S139" i="9"/>
  <c r="O145" i="9"/>
  <c r="Q145" i="9"/>
  <c r="S145" i="9"/>
  <c r="O146" i="9"/>
  <c r="Q146" i="9"/>
  <c r="S146" i="9"/>
  <c r="O153" i="9"/>
  <c r="Q153" i="9"/>
  <c r="S153" i="9"/>
  <c r="O159" i="9"/>
  <c r="Q159" i="9"/>
  <c r="S159" i="9"/>
  <c r="O160" i="9"/>
  <c r="Q160" i="9"/>
  <c r="S160" i="9"/>
  <c r="O165" i="9"/>
  <c r="Q165" i="9"/>
  <c r="S165" i="9"/>
  <c r="O166" i="9"/>
  <c r="Q166" i="9"/>
  <c r="S166" i="9"/>
  <c r="O171" i="9"/>
  <c r="Q171" i="9"/>
  <c r="S171" i="9"/>
  <c r="O177" i="9"/>
  <c r="Q177" i="9"/>
  <c r="S177" i="9"/>
  <c r="O178" i="9"/>
  <c r="Q178" i="9"/>
  <c r="S178" i="9"/>
  <c r="O187" i="9"/>
  <c r="Q187" i="9"/>
  <c r="S187" i="9"/>
  <c r="O160" i="1"/>
  <c r="R202" i="1"/>
  <c r="P195" i="1"/>
  <c r="R178" i="1"/>
  <c r="T171" i="1"/>
  <c r="Q166" i="1"/>
  <c r="S160" i="1"/>
  <c r="P159" i="1"/>
  <c r="R146" i="1"/>
  <c r="T139" i="1"/>
  <c r="Q130" i="1"/>
  <c r="S121" i="1"/>
  <c r="P119" i="1"/>
  <c r="R112" i="1"/>
  <c r="T98" i="1"/>
  <c r="Q91" i="1"/>
  <c r="S84" i="1"/>
  <c r="P79" i="1"/>
  <c r="R73" i="1"/>
  <c r="T61" i="1"/>
  <c r="Q53" i="1"/>
  <c r="S44" i="1"/>
  <c r="P32" i="1"/>
  <c r="R25" i="1"/>
  <c r="T15" i="1"/>
  <c r="Q14" i="1"/>
  <c r="S8" i="1"/>
  <c r="Q8" i="7"/>
  <c r="Q14" i="7"/>
  <c r="O15" i="7"/>
  <c r="O25" i="7"/>
  <c r="S25" i="7"/>
  <c r="S32" i="7"/>
  <c r="Q44" i="7"/>
  <c r="Q53" i="7"/>
  <c r="O61" i="7"/>
  <c r="O73" i="7"/>
  <c r="S73" i="7"/>
  <c r="S79" i="7"/>
  <c r="Q84" i="7"/>
  <c r="O90" i="7"/>
  <c r="S90" i="7"/>
  <c r="Q91" i="7"/>
  <c r="O98" i="7"/>
  <c r="S98" i="7"/>
  <c r="Q106" i="7"/>
  <c r="O112" i="7"/>
  <c r="S112" i="7"/>
  <c r="Q118" i="7"/>
  <c r="O119" i="7"/>
  <c r="S119" i="7"/>
  <c r="Q121" i="7"/>
  <c r="O125" i="7"/>
  <c r="S125" i="7"/>
  <c r="Q130" i="7"/>
  <c r="O139" i="7"/>
  <c r="S139" i="7"/>
  <c r="Q145" i="7"/>
  <c r="O146" i="7"/>
  <c r="S146" i="7"/>
  <c r="Q153" i="7"/>
  <c r="O159" i="7"/>
  <c r="S159" i="7"/>
  <c r="Q160" i="7"/>
  <c r="O165" i="7"/>
  <c r="S165" i="7"/>
  <c r="Q166" i="7"/>
  <c r="O171" i="7"/>
  <c r="S171" i="7"/>
  <c r="Q177" i="7"/>
  <c r="O178" i="7"/>
  <c r="S178" i="7"/>
  <c r="Q187" i="7"/>
  <c r="S8" i="7"/>
  <c r="Q9" i="7"/>
  <c r="O14" i="7"/>
  <c r="S14" i="7"/>
  <c r="Q15" i="7"/>
  <c r="O19" i="7"/>
  <c r="S19" i="7"/>
  <c r="Q25" i="7"/>
  <c r="O31" i="7"/>
  <c r="S31" i="7"/>
  <c r="Q32" i="7"/>
  <c r="O44" i="7"/>
  <c r="S44" i="7"/>
  <c r="Q52" i="7"/>
  <c r="O53" i="7"/>
  <c r="S53" i="7"/>
  <c r="Q61" i="7"/>
  <c r="O67" i="7"/>
  <c r="S67" i="7"/>
  <c r="Q73" i="7"/>
  <c r="O74" i="7"/>
  <c r="S74" i="7"/>
  <c r="Q79" i="7"/>
  <c r="O84" i="7"/>
  <c r="S84" i="7"/>
  <c r="Q90" i="7"/>
  <c r="O91" i="7"/>
  <c r="S91" i="7"/>
  <c r="Q98" i="7"/>
  <c r="O106" i="7"/>
  <c r="S106" i="7"/>
  <c r="Q112" i="7"/>
  <c r="O118" i="7"/>
  <c r="S118" i="7"/>
  <c r="Q119" i="7"/>
  <c r="O121" i="7"/>
  <c r="S121" i="7"/>
  <c r="Q125" i="7"/>
  <c r="O130" i="7"/>
  <c r="S130" i="7"/>
  <c r="Q139" i="7"/>
  <c r="O145" i="7"/>
  <c r="S145" i="7"/>
  <c r="Q146" i="7"/>
  <c r="O153" i="7"/>
  <c r="S153" i="7"/>
  <c r="Q159" i="7"/>
  <c r="O160" i="7"/>
  <c r="S160" i="7"/>
  <c r="Q165" i="7"/>
  <c r="O166" i="7"/>
  <c r="S166" i="7"/>
  <c r="Q171" i="7"/>
  <c r="O177" i="7"/>
  <c r="S177" i="7"/>
  <c r="Q178" i="7"/>
  <c r="O187" i="7"/>
  <c r="S187" i="7"/>
  <c r="P9" i="1" l="1"/>
  <c r="S14" i="1"/>
  <c r="Q19" i="1"/>
  <c r="T25" i="1"/>
  <c r="R32" i="1"/>
  <c r="P52" i="1"/>
  <c r="S53" i="1"/>
  <c r="Q67" i="1"/>
  <c r="T73" i="1"/>
  <c r="R79" i="1"/>
  <c r="P90" i="1"/>
  <c r="S91" i="1"/>
  <c r="Q106" i="1"/>
  <c r="T112" i="1"/>
  <c r="R119" i="1"/>
  <c r="P125" i="1"/>
  <c r="S130" i="1"/>
  <c r="Q145" i="1"/>
  <c r="T146" i="1"/>
  <c r="R159" i="1"/>
  <c r="P165" i="1"/>
  <c r="S166" i="1"/>
  <c r="Q177" i="1"/>
  <c r="T178" i="1"/>
  <c r="R195" i="1"/>
  <c r="T202" i="1"/>
  <c r="O187" i="1"/>
  <c r="O153" i="1"/>
  <c r="O118" i="1"/>
  <c r="O74" i="1"/>
  <c r="O31" i="1"/>
  <c r="P8" i="1"/>
  <c r="S9" i="1"/>
  <c r="Q15" i="1"/>
  <c r="T19" i="1"/>
  <c r="R31" i="1"/>
  <c r="T44" i="1"/>
  <c r="T53" i="1"/>
  <c r="T67" i="1"/>
  <c r="Q79" i="1"/>
  <c r="Q90" i="1"/>
  <c r="Q98" i="1"/>
  <c r="S112" i="1"/>
  <c r="S119" i="1"/>
  <c r="S125" i="1"/>
  <c r="P187" i="1"/>
  <c r="O121" i="1"/>
  <c r="O44" i="1"/>
  <c r="Q9" i="1"/>
  <c r="R19" i="1"/>
  <c r="P44" i="1"/>
  <c r="R67" i="1"/>
  <c r="T84" i="1"/>
  <c r="T106" i="1"/>
  <c r="Q125" i="1"/>
  <c r="R9" i="1"/>
  <c r="P15" i="1"/>
  <c r="S19" i="1"/>
  <c r="Q31" i="1"/>
  <c r="T32" i="1"/>
  <c r="R52" i="1"/>
  <c r="P61" i="1"/>
  <c r="S67" i="1"/>
  <c r="Q74" i="1"/>
  <c r="T79" i="1"/>
  <c r="R90" i="1"/>
  <c r="P98" i="1"/>
  <c r="S106" i="1"/>
  <c r="Q118" i="1"/>
  <c r="T119" i="1"/>
  <c r="R125" i="1"/>
  <c r="P139" i="1"/>
  <c r="S145" i="1"/>
  <c r="Q153" i="1"/>
  <c r="T159" i="1"/>
  <c r="R165" i="1"/>
  <c r="P171" i="1"/>
  <c r="S177" i="1"/>
  <c r="Q187" i="1"/>
  <c r="T195" i="1"/>
  <c r="O177" i="1"/>
  <c r="O145" i="1"/>
  <c r="O106" i="1"/>
  <c r="O67" i="1"/>
  <c r="O19" i="1"/>
  <c r="R8" i="1"/>
  <c r="P14" i="1"/>
  <c r="S15" i="1"/>
  <c r="Q25" i="1"/>
  <c r="Q32" i="1"/>
  <c r="Q52" i="1"/>
  <c r="Q61" i="1"/>
  <c r="S73" i="1"/>
  <c r="S79" i="1"/>
  <c r="S90" i="1"/>
  <c r="P106" i="1"/>
  <c r="P118" i="1"/>
  <c r="P121" i="1"/>
  <c r="R145" i="1"/>
  <c r="O112" i="1"/>
  <c r="O84" i="1"/>
  <c r="O8" i="1"/>
  <c r="T14" i="1"/>
  <c r="P31" i="1"/>
  <c r="R53" i="1"/>
  <c r="R74" i="1"/>
  <c r="T91" i="1"/>
  <c r="Q119" i="1"/>
  <c r="T166" i="1"/>
  <c r="T9" i="1"/>
  <c r="R15" i="1"/>
  <c r="P25" i="1"/>
  <c r="S31" i="1"/>
  <c r="Q44" i="1"/>
  <c r="T52" i="1"/>
  <c r="R61" i="1"/>
  <c r="P73" i="1"/>
  <c r="S74" i="1"/>
  <c r="Q84" i="1"/>
  <c r="T90" i="1"/>
  <c r="R98" i="1"/>
  <c r="P112" i="1"/>
  <c r="S118" i="1"/>
  <c r="Q121" i="1"/>
  <c r="T125" i="1"/>
  <c r="R139" i="1"/>
  <c r="P146" i="1"/>
  <c r="S153" i="1"/>
  <c r="Q160" i="1"/>
  <c r="T165" i="1"/>
  <c r="R171" i="1"/>
  <c r="P178" i="1"/>
  <c r="S187" i="1"/>
  <c r="P202" i="1"/>
  <c r="O166" i="1"/>
  <c r="O130" i="1"/>
  <c r="O91" i="1"/>
  <c r="O53" i="1"/>
  <c r="O14" i="1"/>
  <c r="T8" i="1"/>
  <c r="R14" i="1"/>
  <c r="P19" i="1"/>
  <c r="S25" i="1"/>
  <c r="S32" i="1"/>
  <c r="S52" i="1"/>
  <c r="P67" i="1"/>
  <c r="P74" i="1"/>
  <c r="P84" i="1"/>
  <c r="R91" i="1"/>
  <c r="R106" i="1"/>
  <c r="R118" i="1"/>
  <c r="T121" i="1"/>
  <c r="P153" i="1"/>
  <c r="O25" i="1"/>
  <c r="O178" i="1"/>
  <c r="R177" i="1"/>
  <c r="T31" i="1"/>
  <c r="R44" i="1"/>
  <c r="P53" i="1"/>
  <c r="S61" i="1"/>
  <c r="Q73" i="1"/>
  <c r="T74" i="1"/>
  <c r="R84" i="1"/>
  <c r="P91" i="1"/>
  <c r="S98" i="1"/>
  <c r="Q112" i="1"/>
  <c r="T118" i="1"/>
  <c r="R121" i="1"/>
  <c r="T130" i="1"/>
  <c r="Q165" i="1"/>
  <c r="S195" i="1"/>
  <c r="O15" i="1"/>
  <c r="P166" i="7"/>
  <c r="R159" i="7"/>
  <c r="T145" i="7"/>
  <c r="P130" i="7"/>
  <c r="R119" i="7"/>
  <c r="R91" i="7"/>
  <c r="T14" i="7"/>
  <c r="R166" i="7"/>
  <c r="T159" i="7"/>
  <c r="P146" i="7"/>
  <c r="R130" i="7"/>
  <c r="T119" i="7"/>
  <c r="T98" i="7"/>
  <c r="R61" i="7"/>
  <c r="O8" i="7"/>
  <c r="P8" i="8"/>
  <c r="O19" i="8"/>
  <c r="S14" i="8"/>
  <c r="Q9" i="8"/>
  <c r="O8" i="8"/>
  <c r="T178" i="8"/>
  <c r="T171" i="8"/>
  <c r="R153" i="8"/>
  <c r="P125" i="8"/>
  <c r="T98" i="8"/>
  <c r="R74" i="8"/>
  <c r="P52" i="8"/>
  <c r="T15" i="8"/>
  <c r="R53" i="9"/>
  <c r="P52" i="9"/>
  <c r="T32" i="9"/>
  <c r="R31" i="9"/>
  <c r="P25" i="9"/>
  <c r="T15" i="9"/>
  <c r="R14" i="9"/>
  <c r="P9" i="9"/>
  <c r="O146" i="1"/>
  <c r="O73" i="1"/>
  <c r="Q139" i="1"/>
  <c r="T145" i="1"/>
  <c r="R153" i="1"/>
  <c r="P160" i="1"/>
  <c r="S165" i="1"/>
  <c r="Q171" i="1"/>
  <c r="T177" i="1"/>
  <c r="R187" i="1"/>
  <c r="Q202" i="1"/>
  <c r="O171" i="1"/>
  <c r="O139" i="1"/>
  <c r="O98" i="1"/>
  <c r="O61" i="1"/>
  <c r="P130" i="1"/>
  <c r="S139" i="1"/>
  <c r="Q146" i="1"/>
  <c r="T153" i="1"/>
  <c r="R160" i="1"/>
  <c r="P166" i="1"/>
  <c r="S171" i="1"/>
  <c r="Q178" i="1"/>
  <c r="T187" i="1"/>
  <c r="S202" i="1"/>
  <c r="O202" i="1"/>
  <c r="O165" i="1"/>
  <c r="O125" i="1"/>
  <c r="O90" i="1"/>
  <c r="O32" i="1"/>
  <c r="R130" i="1"/>
  <c r="P145" i="1"/>
  <c r="S146" i="1"/>
  <c r="Q159" i="1"/>
  <c r="T160" i="1"/>
  <c r="R166" i="1"/>
  <c r="P177" i="1"/>
  <c r="S178" i="1"/>
  <c r="Q195" i="1"/>
  <c r="O195" i="1"/>
  <c r="O159" i="1"/>
  <c r="O119" i="1"/>
  <c r="O79" i="1"/>
  <c r="Q8" i="1"/>
  <c r="O79" i="7"/>
  <c r="Q67" i="7"/>
  <c r="S52" i="7"/>
  <c r="O32" i="7"/>
  <c r="Q19" i="7"/>
  <c r="S9" i="7"/>
  <c r="T178" i="7"/>
  <c r="R177" i="7"/>
  <c r="P171" i="7"/>
  <c r="T165" i="7"/>
  <c r="R160" i="7"/>
  <c r="P159" i="7"/>
  <c r="T146" i="7"/>
  <c r="R145" i="7"/>
  <c r="P139" i="7"/>
  <c r="T125" i="7"/>
  <c r="R121" i="7"/>
  <c r="P119" i="7"/>
  <c r="T112" i="7"/>
  <c r="R106" i="7"/>
  <c r="P98" i="7"/>
  <c r="T90" i="7"/>
  <c r="R79" i="7"/>
  <c r="T67" i="7"/>
  <c r="P53" i="7"/>
  <c r="R32" i="7"/>
  <c r="P19" i="7"/>
  <c r="P8" i="7"/>
  <c r="Q74" i="7"/>
  <c r="S61" i="7"/>
  <c r="O52" i="7"/>
  <c r="Q31" i="7"/>
  <c r="S15" i="7"/>
  <c r="O9" i="7"/>
  <c r="T187" i="7"/>
  <c r="R178" i="7"/>
  <c r="P177" i="7"/>
  <c r="T166" i="7"/>
  <c r="R165" i="7"/>
  <c r="P160" i="7"/>
  <c r="T153" i="7"/>
  <c r="R146" i="7"/>
  <c r="P145" i="7"/>
  <c r="T130" i="7"/>
  <c r="R125" i="7"/>
  <c r="P121" i="7"/>
  <c r="T118" i="7"/>
  <c r="R112" i="7"/>
  <c r="P106" i="7"/>
  <c r="T91" i="7"/>
  <c r="R90" i="7"/>
  <c r="T74" i="7"/>
  <c r="P67" i="7"/>
  <c r="R52" i="7"/>
  <c r="T31" i="7"/>
  <c r="T202" i="7"/>
  <c r="P202" i="7"/>
  <c r="T195" i="7"/>
  <c r="P195" i="7"/>
  <c r="S202" i="7"/>
  <c r="R202" i="7"/>
  <c r="O195" i="7"/>
  <c r="Q202" i="7"/>
  <c r="Q195" i="7"/>
  <c r="O202" i="7"/>
  <c r="S195" i="7"/>
  <c r="R195" i="7"/>
  <c r="P118" i="7"/>
  <c r="T106" i="7"/>
  <c r="R98" i="7"/>
  <c r="P91" i="7"/>
  <c r="P84" i="7"/>
  <c r="R73" i="7"/>
  <c r="T53" i="7"/>
  <c r="P44" i="7"/>
  <c r="R25" i="7"/>
  <c r="R171" i="8"/>
  <c r="P166" i="8"/>
  <c r="T160" i="8"/>
  <c r="R159" i="8"/>
  <c r="P153" i="8"/>
  <c r="T145" i="8"/>
  <c r="R139" i="8"/>
  <c r="P130" i="8"/>
  <c r="T121" i="8"/>
  <c r="R119" i="8"/>
  <c r="P118" i="8"/>
  <c r="T106" i="8"/>
  <c r="R98" i="8"/>
  <c r="P91" i="8"/>
  <c r="T84" i="8"/>
  <c r="R79" i="8"/>
  <c r="P74" i="8"/>
  <c r="T67" i="8"/>
  <c r="R61" i="8"/>
  <c r="P53" i="8"/>
  <c r="T44" i="8"/>
  <c r="R32" i="8"/>
  <c r="P31" i="8"/>
  <c r="T19" i="8"/>
  <c r="R15" i="8"/>
  <c r="P14" i="8"/>
  <c r="T8" i="8"/>
  <c r="P171" i="8"/>
  <c r="T165" i="8"/>
  <c r="R160" i="8"/>
  <c r="P159" i="8"/>
  <c r="T146" i="8"/>
  <c r="R145" i="8"/>
  <c r="P139" i="8"/>
  <c r="T125" i="8"/>
  <c r="R121" i="8"/>
  <c r="P119" i="8"/>
  <c r="T112" i="8"/>
  <c r="R106" i="8"/>
  <c r="P98" i="8"/>
  <c r="T90" i="8"/>
  <c r="R84" i="8"/>
  <c r="P79" i="8"/>
  <c r="T73" i="8"/>
  <c r="R67" i="8"/>
  <c r="P61" i="8"/>
  <c r="T52" i="8"/>
  <c r="R44" i="8"/>
  <c r="P32" i="8"/>
  <c r="T25" i="8"/>
  <c r="R19" i="8"/>
  <c r="P15" i="8"/>
  <c r="T9" i="8"/>
  <c r="R8" i="8"/>
  <c r="R178" i="8"/>
  <c r="P177" i="8"/>
  <c r="T166" i="8"/>
  <c r="R165" i="8"/>
  <c r="P160" i="8"/>
  <c r="T153" i="8"/>
  <c r="R146" i="8"/>
  <c r="P145" i="8"/>
  <c r="T130" i="8"/>
  <c r="R125" i="8"/>
  <c r="P121" i="8"/>
  <c r="T118" i="8"/>
  <c r="R112" i="8"/>
  <c r="P106" i="8"/>
  <c r="T91" i="8"/>
  <c r="R90" i="8"/>
  <c r="P84" i="8"/>
  <c r="T74" i="8"/>
  <c r="R73" i="8"/>
  <c r="P67" i="8"/>
  <c r="T53" i="8"/>
  <c r="R52" i="8"/>
  <c r="P44" i="8"/>
  <c r="T31" i="8"/>
  <c r="R25" i="8"/>
  <c r="P19" i="8"/>
  <c r="T14" i="8"/>
  <c r="R9" i="8"/>
  <c r="T202" i="8"/>
  <c r="P202" i="8"/>
  <c r="T195" i="8"/>
  <c r="P195" i="8"/>
  <c r="O202" i="8"/>
  <c r="S195" i="8"/>
  <c r="S202" i="8"/>
  <c r="O195" i="8"/>
  <c r="R202" i="8"/>
  <c r="R195" i="8"/>
  <c r="Q195" i="8"/>
  <c r="Q202" i="8"/>
  <c r="T202" i="9"/>
  <c r="P202" i="9"/>
  <c r="P195" i="9"/>
  <c r="S202" i="9"/>
  <c r="O202" i="9"/>
  <c r="S195" i="9"/>
  <c r="Q202" i="9"/>
  <c r="Q195" i="9"/>
  <c r="T195" i="9"/>
  <c r="O195" i="9"/>
  <c r="R202" i="9"/>
  <c r="R195" i="9"/>
  <c r="O52" i="1"/>
  <c r="O9" i="1"/>
  <c r="P90" i="7"/>
  <c r="R84" i="7"/>
  <c r="T79" i="7"/>
  <c r="P79" i="7"/>
  <c r="R74" i="7"/>
  <c r="T73" i="7"/>
  <c r="P73" i="7"/>
  <c r="R67" i="7"/>
  <c r="T61" i="7"/>
  <c r="P61" i="7"/>
  <c r="R53" i="7"/>
  <c r="T52" i="7"/>
  <c r="P52" i="7"/>
  <c r="R44" i="7"/>
  <c r="T32" i="7"/>
  <c r="P32" i="7"/>
  <c r="R31" i="7"/>
  <c r="T25" i="7"/>
  <c r="T19" i="7"/>
  <c r="R15" i="7"/>
  <c r="P14" i="7"/>
  <c r="T8" i="7"/>
  <c r="P25" i="7"/>
  <c r="R19" i="7"/>
  <c r="T15" i="7"/>
  <c r="P15" i="7"/>
  <c r="R14" i="7"/>
  <c r="T9" i="7"/>
  <c r="P9" i="7"/>
  <c r="R8" i="7"/>
</calcChain>
</file>

<file path=xl/comments1.xml><?xml version="1.0" encoding="utf-8"?>
<comments xmlns="http://schemas.openxmlformats.org/spreadsheetml/2006/main">
  <authors>
    <author>David Wilkinson</author>
  </authors>
  <commentList>
    <comment ref="A6" authorId="0">
      <text>
        <r>
          <rPr>
            <sz val="8"/>
            <color indexed="81"/>
            <rFont val="Tahoma"/>
            <family val="2"/>
          </rPr>
          <t>i) Forecasts (estimates of funding before beginning of budget discussion). 
ii) Budget forecasts (preliminary figures as requested by ministries, especially for inter-ministerial discussions).
iii) Budget proposal (figures presented to the parliament for the coming year).
iv) Initial budget appropriations (figures as voted by the parliament for the coming year, including changes introduced in the parliamentary debate).
v) Final budget appropriations (figures as voted by the parliament for the coming year, including additional votes during the year).
vi) Obligations (money actually committed during the year).
vii) Actual outlays (money paid out during the year).</t>
        </r>
      </text>
    </comment>
  </commentList>
</comments>
</file>

<file path=xl/comments2.xml><?xml version="1.0" encoding="utf-8"?>
<comments xmlns="http://schemas.openxmlformats.org/spreadsheetml/2006/main">
  <authors>
    <author>David Wilkinson</author>
  </authors>
  <commentList>
    <comment ref="A6" authorId="0">
      <text>
        <r>
          <rPr>
            <sz val="8"/>
            <color indexed="81"/>
            <rFont val="Tahoma"/>
            <family val="2"/>
          </rPr>
          <t>i) Forecasts (estimates of funding before beginning of budget discussion). 
ii) Budget forecasts (preliminary figures as requested by ministries, especially for inter-ministerial discussions).
iii) Budget proposal (figures presented to the parliament for the coming year).
iv) Initial budget appropriations (figures as voted by the parliament for the coming year, including changes introduced in the parliamentary debate).
v) Final budget appropriations (figures as voted by the parliament for the coming year, including additional votes during the year).
vi) Obligations (money actually committed during the year).
vii) Actual outlays (money paid out during the year).</t>
        </r>
      </text>
    </comment>
  </commentList>
</comments>
</file>

<file path=xl/comments3.xml><?xml version="1.0" encoding="utf-8"?>
<comments xmlns="http://schemas.openxmlformats.org/spreadsheetml/2006/main">
  <authors>
    <author>David Wilkinson</author>
  </authors>
  <commentList>
    <comment ref="A6" authorId="0">
      <text>
        <r>
          <rPr>
            <sz val="8"/>
            <color indexed="81"/>
            <rFont val="Tahoma"/>
            <family val="2"/>
          </rPr>
          <t>i) Forecasts (estimates of funding before beginning of budget discussion). 
ii) Budget forecasts (preliminary figures as requested by ministries, especially for inter-ministerial discussions).
iii) Budget proposal (figures presented to the parliament for the coming year).
iv) Initial budget appropriations (figures as voted by the parliament for the coming year, including changes introduced in the parliamentary debate).
v) Final budget appropriations (figures as voted by the parliament for the coming year, including additional votes during the year).
vi) Obligations (money actually committed during the year).
vii) Actual outlays (money paid out during the year).</t>
        </r>
      </text>
    </comment>
  </commentList>
</comments>
</file>

<file path=xl/comments4.xml><?xml version="1.0" encoding="utf-8"?>
<comments xmlns="http://schemas.openxmlformats.org/spreadsheetml/2006/main">
  <authors>
    <author>David Wilkinson</author>
  </authors>
  <commentList>
    <comment ref="A6" authorId="0">
      <text>
        <r>
          <rPr>
            <sz val="8"/>
            <color indexed="81"/>
            <rFont val="Tahoma"/>
            <family val="2"/>
          </rPr>
          <t>i) Forecasts (estimates of funding before beginning of budget discussion). 
ii) Budget forecasts (preliminary figures as requested by ministries, especially for inter-ministerial discussions).
iii) Budget proposal (figures presented to the parliament for the coming year).
iv) Initial budget appropriations (figures as voted by the parliament for the coming year, including changes introduced in the parliamentary debate).
v) Final budget appropriations (figures as voted by the parliament for the coming year, including additional votes during the year).
vi) Obligations (money actually committed during the year).
vii) Actual outlays (money paid out during the year).</t>
        </r>
      </text>
    </comment>
  </commentList>
</comments>
</file>

<file path=xl/comments5.xml><?xml version="1.0" encoding="utf-8"?>
<comments xmlns="http://schemas.openxmlformats.org/spreadsheetml/2006/main">
  <authors>
    <author>David Wilkinson</author>
  </authors>
  <commentList>
    <comment ref="A6" authorId="0">
      <text>
        <r>
          <rPr>
            <sz val="8"/>
            <color indexed="81"/>
            <rFont val="Tahoma"/>
            <family val="2"/>
          </rPr>
          <t>i) Forecasts (estimates of funding before beginning of budget discussion). 
ii) Budget forecasts (preliminary figures as requested by ministries, especially for inter-ministerial discussions).
iii) Budget proposal (figures presented to the parliament for the coming year).
iv) Initial budget appropriations (figures as voted by the parliament for the coming year, including changes introduced in the parliamentary debate).
v) Final budget appropriations (figures as voted by the parliament for the coming year, including additional votes during the year).
vi) Obligations (money actually committed during the year).
vii) Actual outlays (money paid out during the year).</t>
        </r>
      </text>
    </comment>
  </commentList>
</comments>
</file>

<file path=xl/sharedStrings.xml><?xml version="1.0" encoding="utf-8"?>
<sst xmlns="http://schemas.openxmlformats.org/spreadsheetml/2006/main" count="4580" uniqueCount="664">
  <si>
    <t>Millions, national currency</t>
  </si>
  <si>
    <t>FISCAL YEAR STARTING</t>
  </si>
  <si>
    <t xml:space="preserve">11 Industry                      </t>
  </si>
  <si>
    <t>111 Industrial techniques and processes</t>
  </si>
  <si>
    <t>112 Industrial equipment and systems</t>
  </si>
  <si>
    <t>113 Other industry</t>
  </si>
  <si>
    <t>12 Residential and commercial buildings, appliances and equipment</t>
  </si>
  <si>
    <t>121 Building design and envelope</t>
  </si>
  <si>
    <t>1211  Building envelope technologies</t>
  </si>
  <si>
    <t xml:space="preserve">1212  Building design </t>
  </si>
  <si>
    <t xml:space="preserve">122 Building operations and efficient building equipment </t>
  </si>
  <si>
    <t>1222  Lighting technologies and control systems</t>
  </si>
  <si>
    <t>1223  Heating, cooling and ventilation technologies</t>
  </si>
  <si>
    <t>1224  Other building operations and efficient building equipment</t>
  </si>
  <si>
    <t xml:space="preserve">123 Appliances and other residential/commercial </t>
  </si>
  <si>
    <t xml:space="preserve">1231  Appliances </t>
  </si>
  <si>
    <t>1232  Batteries for portable devices</t>
  </si>
  <si>
    <t>1233  Other residential/commercial</t>
  </si>
  <si>
    <t xml:space="preserve">13 Transport             </t>
  </si>
  <si>
    <t>131 On-road vehicles</t>
  </si>
  <si>
    <t>1311  Vehicle batteries/storage technologies</t>
  </si>
  <si>
    <t>1312  Advanced power electronics, motors and EV/HEV/FCV systems</t>
  </si>
  <si>
    <t>1313  Advanced combustion engines</t>
  </si>
  <si>
    <t>1315  Use of fuels for on-road vehicles (excl. hydrogen)</t>
  </si>
  <si>
    <t>1316  Materials for on-road vehicles</t>
  </si>
  <si>
    <t>1317  Other on-road transport</t>
  </si>
  <si>
    <t>132 Off-road transport and transport systems</t>
  </si>
  <si>
    <t>133 Other transport</t>
  </si>
  <si>
    <t>14 Other energy efficiency</t>
  </si>
  <si>
    <t>141 Waste heat recovery and utilisation</t>
  </si>
  <si>
    <t>142 Communities</t>
  </si>
  <si>
    <t>143 Agriculture and forestry</t>
  </si>
  <si>
    <t>21 Oil and gas</t>
  </si>
  <si>
    <t>211 Enhanced oil and gas production</t>
  </si>
  <si>
    <t>212 Refining, transport and storage of oil and gas</t>
  </si>
  <si>
    <t>213 Non-conventional oil and gas production</t>
  </si>
  <si>
    <t xml:space="preserve">214 Oil and gas combustion              </t>
  </si>
  <si>
    <t>215 Oil and gas conversion</t>
  </si>
  <si>
    <t>216 Other oil and gas</t>
  </si>
  <si>
    <t>22 Coal</t>
  </si>
  <si>
    <t>221 coal production, preparation and transport</t>
  </si>
  <si>
    <t>222 Coal combustion (incl. IGCC)</t>
  </si>
  <si>
    <t>224 Other coal</t>
  </si>
  <si>
    <r>
      <t>23 CO</t>
    </r>
    <r>
      <rPr>
        <b/>
        <vertAlign val="subscript"/>
        <sz val="8"/>
        <rFont val="Arial"/>
        <family val="2"/>
      </rPr>
      <t xml:space="preserve">2 </t>
    </r>
    <r>
      <rPr>
        <b/>
        <sz val="8"/>
        <rFont val="Arial"/>
        <family val="2"/>
      </rPr>
      <t>capture and storage</t>
    </r>
  </si>
  <si>
    <r>
      <t>231 CO</t>
    </r>
    <r>
      <rPr>
        <vertAlign val="subscript"/>
        <sz val="8"/>
        <rFont val="Arial"/>
        <family val="2"/>
      </rPr>
      <t>2</t>
    </r>
    <r>
      <rPr>
        <sz val="8"/>
        <rFont val="Arial"/>
        <family val="2"/>
      </rPr>
      <t xml:space="preserve"> capture/separation</t>
    </r>
  </si>
  <si>
    <r>
      <t>232 CO</t>
    </r>
    <r>
      <rPr>
        <vertAlign val="subscript"/>
        <sz val="8"/>
        <rFont val="Arial"/>
        <family val="2"/>
      </rPr>
      <t>2</t>
    </r>
    <r>
      <rPr>
        <sz val="8"/>
        <rFont val="Arial"/>
        <family val="2"/>
      </rPr>
      <t xml:space="preserve"> transport</t>
    </r>
  </si>
  <si>
    <t>31 Solar energy</t>
  </si>
  <si>
    <t>311 Solar heating and cooling</t>
  </si>
  <si>
    <t>313 Solar thermal power and high-temp. applications</t>
  </si>
  <si>
    <t>32 Wind energy</t>
  </si>
  <si>
    <t>321 Onshore wind technologies</t>
  </si>
  <si>
    <t>322 Offshore wind technologies (excl. low wind speed)</t>
  </si>
  <si>
    <t>323 Wind energy systems and other technologies</t>
  </si>
  <si>
    <t xml:space="preserve">33 Ocean energy                          </t>
  </si>
  <si>
    <t>331 Tidal energy</t>
  </si>
  <si>
    <t>332 Wave energy</t>
  </si>
  <si>
    <t>333 Salinity gradient power</t>
  </si>
  <si>
    <t>334 Other ocean energy</t>
  </si>
  <si>
    <t>341 Production of liquid biofuels</t>
  </si>
  <si>
    <t>3413  Algal biofuels</t>
  </si>
  <si>
    <t>342 Production of solid biofuels</t>
  </si>
  <si>
    <t>343 Production of biogases</t>
  </si>
  <si>
    <t>3431  Thermochemical</t>
  </si>
  <si>
    <t>3433  Other biogases</t>
  </si>
  <si>
    <t>344 Applications for heat and electricity</t>
  </si>
  <si>
    <t>345 Other biofuels</t>
  </si>
  <si>
    <t>35 Geothermal energy</t>
  </si>
  <si>
    <t>353 Advanced drilling and exploration</t>
  </si>
  <si>
    <t>37 Other renewable energy sources</t>
  </si>
  <si>
    <t>41 Nuclear fission</t>
  </si>
  <si>
    <t>411 Light water reactors (LWRs)</t>
  </si>
  <si>
    <t>412 Other converter reactors</t>
  </si>
  <si>
    <t>4121  Heavy water reactors (HWRs)</t>
  </si>
  <si>
    <t>4122  Other converter reactors</t>
  </si>
  <si>
    <t>413 Fuel cycle</t>
  </si>
  <si>
    <t>4131  Fissile material recycling / reprocessing</t>
  </si>
  <si>
    <t>4132  Nuclear waste management</t>
  </si>
  <si>
    <t>4133  Other fuel cycle</t>
  </si>
  <si>
    <t>414 Nuclear supporting technologies</t>
  </si>
  <si>
    <t>4141  Plant safety and integrity</t>
  </si>
  <si>
    <t xml:space="preserve">4142  Environmental protection </t>
  </si>
  <si>
    <t>4143  Decommissioning</t>
  </si>
  <si>
    <t>4144  Other nuclear supporting technologies</t>
  </si>
  <si>
    <t>415 Nuclear breeder</t>
  </si>
  <si>
    <t>416 Other nuclear fission</t>
  </si>
  <si>
    <t>42 Nuclear fusion</t>
  </si>
  <si>
    <t>421  Magnetic confinement</t>
  </si>
  <si>
    <t>422  Inertial confinement</t>
  </si>
  <si>
    <t>423  Other nuclear fusion</t>
  </si>
  <si>
    <t>51 Hydrogen</t>
  </si>
  <si>
    <t>511 Hydrogen production</t>
  </si>
  <si>
    <t>512 Hydrogen  storage</t>
  </si>
  <si>
    <t>513 Hydrogen transport and distribution</t>
  </si>
  <si>
    <t xml:space="preserve">514 Other infrastructure and systems </t>
  </si>
  <si>
    <t>515 Hydrogen end-uses (incl. combustion; excl. fuel cells and vehicles)</t>
  </si>
  <si>
    <t>52 Fuel cells</t>
  </si>
  <si>
    <t>521 Stationary applications</t>
  </si>
  <si>
    <t>522 Mobile applications</t>
  </si>
  <si>
    <t>523 Other applications</t>
  </si>
  <si>
    <t>62 Electricity transmission and distribution</t>
  </si>
  <si>
    <t>621 Transmission and distribution technologies</t>
  </si>
  <si>
    <t>6213  Other transmission and distribution technologies</t>
  </si>
  <si>
    <t>622 Grid communication, control systems and integration</t>
  </si>
  <si>
    <t>6221  Load management (incl. renewable integration)</t>
  </si>
  <si>
    <t>6222  Control systems and monitoring</t>
  </si>
  <si>
    <t>6223  Standards, interoperability and grid cyber security</t>
  </si>
  <si>
    <t xml:space="preserve">63 Energy storage (non-transport applications)              </t>
  </si>
  <si>
    <t>631  Electrical storage</t>
  </si>
  <si>
    <t>6312 Electromagnetic storage</t>
  </si>
  <si>
    <t>6313 Mechanical storage</t>
  </si>
  <si>
    <t>6314 Other storage (excl. fuel cells)</t>
  </si>
  <si>
    <t>632  Thermal energy storage</t>
  </si>
  <si>
    <t>71 Energy system analysis</t>
  </si>
  <si>
    <t>MEMO ITEMS:</t>
  </si>
  <si>
    <t>Smart grids</t>
  </si>
  <si>
    <t>1314 (optional)  Electric vehicle infrastructure</t>
  </si>
  <si>
    <t>622  Grid communication, control systems and integration</t>
  </si>
  <si>
    <t>63  Energy storage (non-transport applications)</t>
  </si>
  <si>
    <t>Smart grid figures not identified in previous categories</t>
  </si>
  <si>
    <t>Electric vehicles</t>
  </si>
  <si>
    <t>1311 (optional)  Vehicle batteries/storage technologies</t>
  </si>
  <si>
    <t xml:space="preserve">1314 (optional)  Electric vehicle infrastructure </t>
  </si>
  <si>
    <t>Electric vehicle figures not identified in previous categories</t>
  </si>
  <si>
    <t>Energy storage</t>
  </si>
  <si>
    <t>1232 (optional)  Batteries for portable devices</t>
  </si>
  <si>
    <t>512 Hydrogen storage</t>
  </si>
  <si>
    <t>36 Hydroelectricity</t>
  </si>
  <si>
    <t>361 Large hydroelectricity (capacity of 10 MW and above)</t>
  </si>
  <si>
    <t>362 Small hydroelectricity (capacity less than 10 MW)</t>
  </si>
  <si>
    <t>1221  Building energy management systems (incl. smart meters) and efficient internet
          and communication technologies</t>
  </si>
  <si>
    <t>1314  Electric vehicle infrastructure (incl. smart chargers and grid communications)</t>
  </si>
  <si>
    <t>354 Other geothermal energy (incl. low-temp. resources)</t>
  </si>
  <si>
    <t>6211  Cables and conductors (superconducting, conventional, composite core)</t>
  </si>
  <si>
    <t>6311 Batteries and other electrochemical storage (excl. vehicles and general 
         public portable devices)</t>
  </si>
  <si>
    <t>Funder: Government (excluding state-owned enterprises)</t>
  </si>
  <si>
    <t>R&amp;D budget</t>
  </si>
  <si>
    <t>Data:  R&amp;D budget (excluding demonstration)</t>
  </si>
  <si>
    <t>119 Unallocated industry</t>
  </si>
  <si>
    <t>BUDGETARY STAGE (see Section IV.2 of manual on reporting issues)</t>
  </si>
  <si>
    <t>1219  Unallocated building design and envelope</t>
  </si>
  <si>
    <t>1229  Unallocated building operations and efficient building equipment</t>
  </si>
  <si>
    <t>1239  Unallocated appliances and other residential/commercial</t>
  </si>
  <si>
    <t>129 Unallocated residential and commercial buildings, appliances and equipment</t>
  </si>
  <si>
    <t>1319  Unallocated on-road vehicles</t>
  </si>
  <si>
    <t>139  Unallocated transport</t>
  </si>
  <si>
    <t>144 Heat pumps and chillers</t>
  </si>
  <si>
    <t>145 Other energy efficiency</t>
  </si>
  <si>
    <t>149 Unallocated other energy efficiency</t>
  </si>
  <si>
    <t>19 Unallocated energy efficiency</t>
  </si>
  <si>
    <t>219 Unallocated oil and gas</t>
  </si>
  <si>
    <t>223 Coal conversion (excl. IGCC)</t>
  </si>
  <si>
    <t>229 Unallocated coal</t>
  </si>
  <si>
    <t xml:space="preserve">233 CO2 storage </t>
  </si>
  <si>
    <r>
      <t>239 Unallocated CO</t>
    </r>
    <r>
      <rPr>
        <vertAlign val="subscript"/>
        <sz val="8"/>
        <rFont val="Arial"/>
        <family val="2"/>
      </rPr>
      <t>2</t>
    </r>
    <r>
      <rPr>
        <sz val="8"/>
        <rFont val="Arial"/>
        <family val="2"/>
      </rPr>
      <t xml:space="preserve"> capture and storage</t>
    </r>
  </si>
  <si>
    <t>29 Unallocated fossil fuels</t>
  </si>
  <si>
    <t>312 Solar photovoltaics</t>
  </si>
  <si>
    <t>319 Unallocated solar energy</t>
  </si>
  <si>
    <t>329 Unallocated wind energy</t>
  </si>
  <si>
    <t>339 Unallocated ocean energy</t>
  </si>
  <si>
    <t>34 Biofuels (incl. liquid biofuels, solid biofuels and biogases)</t>
  </si>
  <si>
    <t>3411  Gasoline substitutes (incl. ethanol)</t>
  </si>
  <si>
    <t>3412  Diesel, kerosene and jet fuel substitutes</t>
  </si>
  <si>
    <t>3414  Other liquid fuel substitutes</t>
  </si>
  <si>
    <t xml:space="preserve">3419  Unallocated production of liquid biofuels </t>
  </si>
  <si>
    <t>3432  Biochemical (incl. anaerobic digestion)</t>
  </si>
  <si>
    <t>3439  Unallocated production of biogases</t>
  </si>
  <si>
    <t>349 Unallocated biofuels</t>
  </si>
  <si>
    <t>351 Geothermal energy from hydrothermal resources</t>
  </si>
  <si>
    <t>352 Geothermal energy from hot dry rock (HDR) resources</t>
  </si>
  <si>
    <t>359 Unallocated geothermal energy</t>
  </si>
  <si>
    <t>369 Unallocated hydroelectricity</t>
  </si>
  <si>
    <t>39 Unallocated renewable energy sources</t>
  </si>
  <si>
    <t>4129  Unallocated other converter reactors</t>
  </si>
  <si>
    <t>4139  Unallocated fuel cycle</t>
  </si>
  <si>
    <t>4149  Unallocated nuclear supporting technologies</t>
  </si>
  <si>
    <t>419 Unallocated nuclear fission</t>
  </si>
  <si>
    <t>429  Unallocated nuclear fusion</t>
  </si>
  <si>
    <t>49 Unallocated nuclear fission and fusion</t>
  </si>
  <si>
    <t>519 Unallocated hydrogen</t>
  </si>
  <si>
    <t>529 Unallocated fuel cells</t>
  </si>
  <si>
    <t>59 Unallocated hydrogen and fuel cells</t>
  </si>
  <si>
    <t xml:space="preserve">61 Electric power generation    </t>
  </si>
  <si>
    <t>611 Power generation technologies</t>
  </si>
  <si>
    <t>612 Power generation supporting technologies</t>
  </si>
  <si>
    <t>613 Other electric power generation</t>
  </si>
  <si>
    <t>619 Unallocated electric power generation</t>
  </si>
  <si>
    <t>6212  AC/DC conversion</t>
  </si>
  <si>
    <t>6219  Unallocated transmission and distribution technologies</t>
  </si>
  <si>
    <t>6229  Unallocated grid communication, control systems and integration</t>
  </si>
  <si>
    <t>629 Unallocated electricity transmission and distribution</t>
  </si>
  <si>
    <t>6319 Unallocated electrical storage</t>
  </si>
  <si>
    <t xml:space="preserve">639  Unallocated energy storage </t>
  </si>
  <si>
    <t>69 Unallocaated other power and storage technologies</t>
  </si>
  <si>
    <t>72 Basic energy research that cannot be allocated to a specific category</t>
  </si>
  <si>
    <t>73 Other</t>
  </si>
  <si>
    <t>Part of 1221 (optional)  Building energy management systems (incl. smart meters) and 
            efficient internet and communication technologies</t>
  </si>
  <si>
    <t>621  Transmission and distribution technologies</t>
  </si>
  <si>
    <t>Part of 71  Energy system analysis that is part of the smart grid concept</t>
  </si>
  <si>
    <t>Part of 1311 (optional)  Vehicle batteries/storage technologies</t>
  </si>
  <si>
    <t>Part of 1312 (optional)  Advanced power electronics, motors, and EV/HEV/FCV systems</t>
  </si>
  <si>
    <t>Energy storage figures not identified in previous categories</t>
  </si>
  <si>
    <t>Data:  Demonstration</t>
  </si>
  <si>
    <t>Demonstration</t>
  </si>
  <si>
    <t>Funder: State-owned enterprises</t>
  </si>
  <si>
    <t>QUESTIONNAIRE FOR COUNTRY SUBMISSIONS</t>
  </si>
  <si>
    <t>Click on the "Start" button to begin:</t>
  </si>
  <si>
    <t>If it does not work, please:</t>
  </si>
  <si>
    <t>1)  Close this file</t>
  </si>
  <si>
    <t>The macros in this file are virus free.</t>
  </si>
  <si>
    <t xml:space="preserve"> Comments / Working Sheet</t>
  </si>
  <si>
    <r>
      <t xml:space="preserve">2)  Reopen it and click </t>
    </r>
    <r>
      <rPr>
        <u/>
        <sz val="10"/>
        <color indexed="10"/>
        <rFont val="Arial"/>
        <family val="2"/>
      </rPr>
      <t>"Enable Macros"</t>
    </r>
    <r>
      <rPr>
        <sz val="10"/>
        <rFont val="Arial"/>
        <family val="2"/>
      </rPr>
      <t xml:space="preserve"> if a security warning appears.</t>
    </r>
  </si>
  <si>
    <t>Funder</t>
  </si>
  <si>
    <t>Government (excluding state-owned enterprises)</t>
  </si>
  <si>
    <t>Data</t>
  </si>
  <si>
    <t>R&amp;D budget (excluding demonstration)</t>
  </si>
  <si>
    <t>State-owned enterprises</t>
  </si>
  <si>
    <t>Table 4.1</t>
  </si>
  <si>
    <t>Table 4.2</t>
  </si>
  <si>
    <t>Table 4.3</t>
  </si>
  <si>
    <t>Table 4.4</t>
  </si>
  <si>
    <t>Instructions for completing the electronic questionnaire:</t>
  </si>
  <si>
    <t>1  ENERGY EFFICIENCY (sum of rows 11 to 19)</t>
  </si>
  <si>
    <t>2  FOSSIL FUELS: OIL, GAS and COAL (sum of rows 21 to 29)</t>
  </si>
  <si>
    <t>3  RENEWABLE ENERGY SOURCES (sum of rows 31 to 39)</t>
  </si>
  <si>
    <t>4  NUCLEAR FISSION and FUSION (sum of rows 41 and 49)</t>
  </si>
  <si>
    <t>5  HYDROGEN and FUEL CELLS (sum of rows 51 and 59)</t>
  </si>
  <si>
    <t>6  OTHER POWER and STORAGE TECHNOLOGIES (sum of rows 61 to 69)</t>
  </si>
  <si>
    <t>7  OTHER CROSS-CUTTING TECHNOLOGIES or RESEARCH (sum of rows 71 to 73)</t>
  </si>
  <si>
    <t>TRUE means check is ok, FALSE will trigger the color change</t>
  </si>
  <si>
    <t>blue</t>
  </si>
  <si>
    <t>white</t>
  </si>
  <si>
    <t>number of decimals</t>
  </si>
  <si>
    <t>tolerance</t>
  </si>
  <si>
    <t>CHECKS</t>
  </si>
  <si>
    <t>decimals</t>
  </si>
  <si>
    <t>23 CO2 capture and storage</t>
  </si>
  <si>
    <t>231 CO2 capture/separation</t>
  </si>
  <si>
    <t>232 CO2 transport</t>
  </si>
  <si>
    <t>239 Unallocated CO2 capture and storage</t>
  </si>
  <si>
    <t>country name</t>
  </si>
  <si>
    <t>cycle years</t>
  </si>
  <si>
    <t>data years</t>
  </si>
  <si>
    <t>product - worksheet correspondance</t>
  </si>
  <si>
    <t>do not change, this is used in VB</t>
  </si>
  <si>
    <t>product</t>
  </si>
  <si>
    <t>worksheet</t>
  </si>
  <si>
    <t>worksheet name</t>
  </si>
  <si>
    <t>GOVTDEMO</t>
  </si>
  <si>
    <t>GOVTRD</t>
  </si>
  <si>
    <t>GOVT R&amp;D</t>
  </si>
  <si>
    <t>GOVT demonstration</t>
  </si>
  <si>
    <t>STATERD</t>
  </si>
  <si>
    <t>STATE-OWNED R&amp;D</t>
  </si>
  <si>
    <t>STATEDEMO</t>
  </si>
  <si>
    <t>STATE-OWNED demonstration</t>
  </si>
  <si>
    <t>RDDNC</t>
  </si>
  <si>
    <t>RDDNCREAL</t>
  </si>
  <si>
    <t>RDDUSD</t>
  </si>
  <si>
    <t>RDDUSDPPP</t>
  </si>
  <si>
    <t>RDDEURO</t>
  </si>
  <si>
    <t>SHARE</t>
  </si>
  <si>
    <t>SHORTNAME</t>
  </si>
  <si>
    <t>EFFICIENCY</t>
  </si>
  <si>
    <t>11EFFIND</t>
  </si>
  <si>
    <t>111INDTE</t>
  </si>
  <si>
    <t>112INDEQ</t>
  </si>
  <si>
    <t>113INDOT</t>
  </si>
  <si>
    <t>119INDUN</t>
  </si>
  <si>
    <t>12EFFRCO</t>
  </si>
  <si>
    <t>121BUDEE</t>
  </si>
  <si>
    <t>1211ENVE</t>
  </si>
  <si>
    <t>1212DESI</t>
  </si>
  <si>
    <t>1219BUUN</t>
  </si>
  <si>
    <t>122OPERA</t>
  </si>
  <si>
    <t>122 Building operation and efficient building equipment</t>
  </si>
  <si>
    <t>1221EMAN</t>
  </si>
  <si>
    <t>1222LTEC</t>
  </si>
  <si>
    <t>1223HEAT</t>
  </si>
  <si>
    <t>1224OTHE</t>
  </si>
  <si>
    <t>1229OPUN</t>
  </si>
  <si>
    <t>123APPLI</t>
  </si>
  <si>
    <t>1231APPL</t>
  </si>
  <si>
    <t>1232BATT</t>
  </si>
  <si>
    <t>1233ORCO</t>
  </si>
  <si>
    <t>1239APUN</t>
  </si>
  <si>
    <t>129EFFRUN</t>
  </si>
  <si>
    <t>129 Unalloc. res/comm bldings, appliances and equipment</t>
  </si>
  <si>
    <t>13TRANSP</t>
  </si>
  <si>
    <t>131ORVEH</t>
  </si>
  <si>
    <t>1311VBAT</t>
  </si>
  <si>
    <t>1312ADVA</t>
  </si>
  <si>
    <t>1313ENGI</t>
  </si>
  <si>
    <t>1314INFR</t>
  </si>
  <si>
    <t>1315UFUE</t>
  </si>
  <si>
    <t>1316MATE</t>
  </si>
  <si>
    <t>1317OTHE</t>
  </si>
  <si>
    <t>1319ORUN</t>
  </si>
  <si>
    <t>132OFFRO</t>
  </si>
  <si>
    <t>133OTRAN</t>
  </si>
  <si>
    <t>139TRANUN</t>
  </si>
  <si>
    <t>14OEFFIC</t>
  </si>
  <si>
    <t>141WASTE</t>
  </si>
  <si>
    <t>142COMMU</t>
  </si>
  <si>
    <t>143AGRIF</t>
  </si>
  <si>
    <t>144HEATP</t>
  </si>
  <si>
    <t>145OENEF</t>
  </si>
  <si>
    <t>149OEFUN</t>
  </si>
  <si>
    <t>19EFFUN</t>
  </si>
  <si>
    <t>FOSSILFUEL</t>
  </si>
  <si>
    <t>21OILGAS</t>
  </si>
  <si>
    <t>211ENHAN</t>
  </si>
  <si>
    <t>212REFIN</t>
  </si>
  <si>
    <t>213NONCO</t>
  </si>
  <si>
    <t>214COMBU</t>
  </si>
  <si>
    <t>215CONVE</t>
  </si>
  <si>
    <t>216OTOIL</t>
  </si>
  <si>
    <t>219OGUN</t>
  </si>
  <si>
    <t>22COAL</t>
  </si>
  <si>
    <t>221CPROD</t>
  </si>
  <si>
    <t>222CCOMB</t>
  </si>
  <si>
    <t>223CCONV</t>
  </si>
  <si>
    <t>224OCOAL</t>
  </si>
  <si>
    <t>229COALUN</t>
  </si>
  <si>
    <t>23CO2CS</t>
  </si>
  <si>
    <t>231CAPSE</t>
  </si>
  <si>
    <t>232CTRAN</t>
  </si>
  <si>
    <t>233CSTOR</t>
  </si>
  <si>
    <t>239CO2CSUN</t>
  </si>
  <si>
    <t>29FOSFUN</t>
  </si>
  <si>
    <t>RENEWABLE</t>
  </si>
  <si>
    <t>31SOLAR</t>
  </si>
  <si>
    <t>311SHEAT</t>
  </si>
  <si>
    <t>312PHOTOV</t>
  </si>
  <si>
    <t>313THERMA</t>
  </si>
  <si>
    <t>319SOLUN</t>
  </si>
  <si>
    <t>32WIND</t>
  </si>
  <si>
    <t>321WONSH</t>
  </si>
  <si>
    <t>322WOFFS</t>
  </si>
  <si>
    <t>323WSYST</t>
  </si>
  <si>
    <t>329WINDUN</t>
  </si>
  <si>
    <t>33OCEAN</t>
  </si>
  <si>
    <t>331TIDAL</t>
  </si>
  <si>
    <t>332WAVE</t>
  </si>
  <si>
    <t>333SALIN</t>
  </si>
  <si>
    <t>334OOTHE</t>
  </si>
  <si>
    <t>339OCEUN</t>
  </si>
  <si>
    <t>34BIOFUE</t>
  </si>
  <si>
    <t>341LPROD</t>
  </si>
  <si>
    <t>3411GAS</t>
  </si>
  <si>
    <t>3412DIES</t>
  </si>
  <si>
    <t>3413ALG</t>
  </si>
  <si>
    <t>3414LOTH</t>
  </si>
  <si>
    <t>3419LPUN</t>
  </si>
  <si>
    <t>342SPROD</t>
  </si>
  <si>
    <t>343GPROD</t>
  </si>
  <si>
    <t>3431GTHE</t>
  </si>
  <si>
    <t>3432GBIO</t>
  </si>
  <si>
    <t>3433GOTH</t>
  </si>
  <si>
    <t>3439GPUN</t>
  </si>
  <si>
    <t>344BAPPL</t>
  </si>
  <si>
    <t>345BOTHE</t>
  </si>
  <si>
    <t>349BIOUN</t>
  </si>
  <si>
    <t>35GEOTHE</t>
  </si>
  <si>
    <t>351GEOHY</t>
  </si>
  <si>
    <t>352GEHDR</t>
  </si>
  <si>
    <t>353DRILL</t>
  </si>
  <si>
    <t>354GOTHE</t>
  </si>
  <si>
    <t>359GEOUN</t>
  </si>
  <si>
    <t>36HYDROE</t>
  </si>
  <si>
    <t>361HLARG</t>
  </si>
  <si>
    <t>362HSMAL</t>
  </si>
  <si>
    <t>369HYDRUN</t>
  </si>
  <si>
    <t>37OTHREN</t>
  </si>
  <si>
    <t>39RENUN</t>
  </si>
  <si>
    <t>NUCLEAR</t>
  </si>
  <si>
    <t>41FISSON</t>
  </si>
  <si>
    <t>411LWRS</t>
  </si>
  <si>
    <t>412OTHNU</t>
  </si>
  <si>
    <t>4121HWRS</t>
  </si>
  <si>
    <t>4122OTHE</t>
  </si>
  <si>
    <t>4129OTNUN</t>
  </si>
  <si>
    <t>413FUCYC</t>
  </si>
  <si>
    <t>4131RECY</t>
  </si>
  <si>
    <t>4132WAST</t>
  </si>
  <si>
    <t>4133OTCY</t>
  </si>
  <si>
    <t>4139FUCUN</t>
  </si>
  <si>
    <t>414SUPTE</t>
  </si>
  <si>
    <t>4141SAFE</t>
  </si>
  <si>
    <t>4142PROT</t>
  </si>
  <si>
    <t>4143DECO</t>
  </si>
  <si>
    <t>4144ONUC</t>
  </si>
  <si>
    <t>4149ONUN</t>
  </si>
  <si>
    <t>415BREED</t>
  </si>
  <si>
    <t>416OFISS</t>
  </si>
  <si>
    <t>419FISUN</t>
  </si>
  <si>
    <t>42FUSION</t>
  </si>
  <si>
    <t>421MACON</t>
  </si>
  <si>
    <t>422INCON</t>
  </si>
  <si>
    <t>423OFUSI</t>
  </si>
  <si>
    <t>429FUSUN</t>
  </si>
  <si>
    <t>49NUCUN</t>
  </si>
  <si>
    <t>HGENCELL</t>
  </si>
  <si>
    <t>51HYDROG</t>
  </si>
  <si>
    <t>511HYPRO</t>
  </si>
  <si>
    <t>512HYSTO</t>
  </si>
  <si>
    <t>513HYTRA</t>
  </si>
  <si>
    <t>514HYINF</t>
  </si>
  <si>
    <t>515HYEND</t>
  </si>
  <si>
    <t>519HYDUN</t>
  </si>
  <si>
    <t>52FUELCE</t>
  </si>
  <si>
    <t>521FUSTA</t>
  </si>
  <si>
    <t>522FUMOB</t>
  </si>
  <si>
    <t>523FUOTH</t>
  </si>
  <si>
    <t>529FUELUN</t>
  </si>
  <si>
    <t>59HYFUUN</t>
  </si>
  <si>
    <t>OTHERPANDS</t>
  </si>
  <si>
    <t>61POWCON</t>
  </si>
  <si>
    <t>611GETEC</t>
  </si>
  <si>
    <t>612GESUP</t>
  </si>
  <si>
    <t>613GEOTH</t>
  </si>
  <si>
    <t>619POWUN</t>
  </si>
  <si>
    <t>62TRADIS</t>
  </si>
  <si>
    <t>621TDTEC</t>
  </si>
  <si>
    <t>6211CABL</t>
  </si>
  <si>
    <t>6212ACDC</t>
  </si>
  <si>
    <t>6213OTHE</t>
  </si>
  <si>
    <t>6219TDTUN</t>
  </si>
  <si>
    <t>622GRIDC</t>
  </si>
  <si>
    <t>6221LOAD</t>
  </si>
  <si>
    <t>6222CONT</t>
  </si>
  <si>
    <t>6223STAN</t>
  </si>
  <si>
    <t>6229GRIDUN</t>
  </si>
  <si>
    <t>629TRANUN</t>
  </si>
  <si>
    <t>63ENSTOR</t>
  </si>
  <si>
    <t>631ELSTO</t>
  </si>
  <si>
    <t>6311BATT</t>
  </si>
  <si>
    <t>6312ELMA</t>
  </si>
  <si>
    <t>6313MECH</t>
  </si>
  <si>
    <t>6314OSTO</t>
  </si>
  <si>
    <t>6319ELSUN</t>
  </si>
  <si>
    <t>632THEST</t>
  </si>
  <si>
    <t>639ENSTUN</t>
  </si>
  <si>
    <t>69OPOWUN</t>
  </si>
  <si>
    <t>OTHERTECH</t>
  </si>
  <si>
    <t>71SYSANA</t>
  </si>
  <si>
    <t>72BASICUN</t>
  </si>
  <si>
    <t>73OTHER</t>
  </si>
  <si>
    <t>TOTAL</t>
  </si>
  <si>
    <t>###</t>
  </si>
  <si>
    <t>MEMSMART</t>
  </si>
  <si>
    <t>MEM1221</t>
  </si>
  <si>
    <t>MEM1314A</t>
  </si>
  <si>
    <t>MEM621</t>
  </si>
  <si>
    <t>MEM622</t>
  </si>
  <si>
    <t>MEM71</t>
  </si>
  <si>
    <t>MEMOTHSM</t>
  </si>
  <si>
    <t>MEMELVEH</t>
  </si>
  <si>
    <t>MEM1311A</t>
  </si>
  <si>
    <t>MEM1312</t>
  </si>
  <si>
    <t>MEM1314B</t>
  </si>
  <si>
    <t>MEMOTHEV</t>
  </si>
  <si>
    <t>MEMENSTO</t>
  </si>
  <si>
    <t>MEM1232</t>
  </si>
  <si>
    <t>MEM1311B</t>
  </si>
  <si>
    <t>MEM512</t>
  </si>
  <si>
    <t>MEM63</t>
  </si>
  <si>
    <t>MEMOTES</t>
  </si>
  <si>
    <t>CHECK 1st LEVEL TOTALS</t>
  </si>
  <si>
    <t>You should complete the tables on the following sheets:</t>
  </si>
  <si>
    <t>After checking data, orange cells denote that the sub-total does not equal the sum of the elements.</t>
  </si>
  <si>
    <t>Germany</t>
  </si>
  <si>
    <t>8  UNALLOCATED</t>
  </si>
  <si>
    <t>TOTAL BUDGET (sum of rows 1 to 8)</t>
  </si>
  <si>
    <t>UNALLOC</t>
  </si>
  <si>
    <t>R&amp;D + Demonstration</t>
  </si>
  <si>
    <t>Data:  R&amp;D + Demonstration</t>
  </si>
  <si>
    <t>Funder: Private sector and private enterprises</t>
  </si>
  <si>
    <t>Table 4.5</t>
  </si>
  <si>
    <t>Survey Questions</t>
  </si>
  <si>
    <t>1. Data Coverage</t>
  </si>
  <si>
    <t>2. Unallocated</t>
  </si>
  <si>
    <t xml:space="preserve">As part of an ongoing effort to improve the reporting of energy RD&amp;D budgets, and to leverage the high-level policy attention to these data provided by various fora, in 2010 the IEA undertook an evaluation of its categories for reporting public sector RD&amp;D spending.
The goal was to ensure that the categories accurately reflect the evolving portfolio of energy research that is underway, while at the same time balancing this with a framework that allowed reporting by countries that did not currently have budgets at a detailed level.
Over several months, the IEA consulted both with Member countries and with IEA experts to determine the level of detail that should be requested. As a consequence of these consultations, the IEA has updated the RD&amp;D questionnaire to have better coverage of some of the fast-growing sectors while at the same time allowing countries with less detail to continue reporting their budget information.
The consultation with Member countries and the draft manual culminated in a workshop on 25‑26 May 2011 entitled “Improving decision making on energy research, development &amp; demonstration investment through enhanced data and analysis”.
This questionnaire reflects the outcome of the consulation and the workshop.
</t>
  </si>
  <si>
    <t>Note: Tables 1 to 3 on energy forecasts are provided in a separate EXCEL file in order to facilitate processing.</t>
  </si>
  <si>
    <t>3. Manual</t>
  </si>
  <si>
    <r>
      <t xml:space="preserve">A separate line for "unallocated" has been provided at each level of the questionnaire in the case where the detailed information is not known.  However, countries should make every effort to report as detailed information as possible.  It is not necesssary to go to the same level of detail for all of the elements.  
It is especially important that countries participating in the </t>
    </r>
    <r>
      <rPr>
        <sz val="8"/>
        <color rgb="FFFF0000"/>
        <rFont val="Arial"/>
        <family val="2"/>
      </rPr>
      <t xml:space="preserve">Clean Energy Ministerial (CEM) </t>
    </r>
    <r>
      <rPr>
        <sz val="8"/>
        <rFont val="Arial"/>
        <family val="2"/>
      </rPr>
      <t xml:space="preserve">give as much detail as possible.
</t>
    </r>
    <r>
      <rPr>
        <b/>
        <u/>
        <sz val="10"/>
        <rFont val="Arial"/>
        <family val="2"/>
      </rPr>
      <t/>
    </r>
  </si>
  <si>
    <r>
      <t xml:space="preserve">IEA Guide to Reporting Energy RD&amp;D Budget / Expenditure statistics' with reporting instructions and detailed definitions is available at:
</t>
    </r>
    <r>
      <rPr>
        <b/>
        <u/>
        <sz val="10"/>
        <rFont val="Arial"/>
        <family val="2"/>
      </rPr>
      <t/>
    </r>
  </si>
  <si>
    <r>
      <t xml:space="preserve">If a figure is nil, please enter a “0” in the cell. </t>
    </r>
    <r>
      <rPr>
        <b/>
        <sz val="8"/>
        <rFont val="Arial"/>
        <family val="2"/>
      </rPr>
      <t>Do not put a blank.</t>
    </r>
  </si>
  <si>
    <t xml:space="preserve">Data are entered by typing the data directly into the cell.
In case copying&amp;pasting data, please use 'PasteSpecial-&gt; PasteValues'-function
When data entry is complete, click the "Check"-button on top. Potential errors are highlighted in orange (e.g. sub-totals not adding up). 
</t>
  </si>
  <si>
    <t>1. Data Format</t>
  </si>
  <si>
    <t>2. Data Entry and Cutting/Pasting</t>
  </si>
  <si>
    <t>Entering the data:</t>
  </si>
  <si>
    <t>Please provide any comments about the tables or workbook here. You can also use this page as a scratch pad for workings.</t>
  </si>
  <si>
    <t>Comment 1:</t>
  </si>
  <si>
    <t>Comment 2:</t>
  </si>
  <si>
    <t>Comment 3:</t>
  </si>
  <si>
    <t>Comment 4:</t>
  </si>
  <si>
    <t>1)</t>
  </si>
  <si>
    <t>Answer</t>
  </si>
  <si>
    <t>2)</t>
  </si>
  <si>
    <t>3)</t>
  </si>
  <si>
    <r>
      <t xml:space="preserve">Could you let us know if there is </t>
    </r>
    <r>
      <rPr>
        <b/>
        <sz val="8"/>
        <rFont val="Arial"/>
        <family val="2"/>
      </rPr>
      <t>an existing reference document</t>
    </r>
    <r>
      <rPr>
        <sz val="8"/>
        <rFont val="Arial"/>
        <family val="2"/>
      </rPr>
      <t xml:space="preserve"> published in your country, on which the energy RD&amp;D data is based?
Does it lay out the Government’s programmes and budgets being undertaken or scheduled in this field? </t>
    </r>
  </si>
  <si>
    <r>
      <t xml:space="preserve">Could you clarify the scope of the data (inclusion of exclusion) </t>
    </r>
    <r>
      <rPr>
        <b/>
        <sz val="8"/>
        <rFont val="Arial"/>
        <family val="2"/>
      </rPr>
      <t>concerning international/European R&amp;D programmes?</t>
    </r>
  </si>
  <si>
    <t>GROUP 1: ENERGY EFFICIENCY</t>
  </si>
  <si>
    <t>11 Industry</t>
  </si>
  <si>
    <t>12 Res. and comm. buildings, appliances and equipment</t>
  </si>
  <si>
    <t>1211 Building envelope technologies</t>
  </si>
  <si>
    <t>1212 Building design</t>
  </si>
  <si>
    <t>1219 Unallocated building design and envelope</t>
  </si>
  <si>
    <t>1221 Building management systems and eff. ICT</t>
  </si>
  <si>
    <t>1222 Lighting technologies and control systems</t>
  </si>
  <si>
    <t>1223 Heating, cooling and ventilation technologies</t>
  </si>
  <si>
    <t>1224 Other building ops. and eff. building equipment</t>
  </si>
  <si>
    <t>1229 Unallocated building operations and equipment</t>
  </si>
  <si>
    <t>123 Appliances and other res/comm</t>
  </si>
  <si>
    <t>1231 Appliances</t>
  </si>
  <si>
    <t>1232 Batteries for portable devices</t>
  </si>
  <si>
    <t>1233 Other residential/commercial</t>
  </si>
  <si>
    <t>1239 Unallocated appliances and other res/comm</t>
  </si>
  <si>
    <t>13 Transport</t>
  </si>
  <si>
    <t>1311 Vehicle batteries/storage technologies</t>
  </si>
  <si>
    <t>1312 Advd power elecs, motors, EV/HEV/FCV sys</t>
  </si>
  <si>
    <t>1313 Advanced combustion engines</t>
  </si>
  <si>
    <t>1314 Electric vehicle infrastructure</t>
  </si>
  <si>
    <t>1315 Fuel for on-road vehicles (excl. hydrogen)</t>
  </si>
  <si>
    <t>1316 Materials for on-road vehicles</t>
  </si>
  <si>
    <t>1317 Other on-road transport</t>
  </si>
  <si>
    <t>1319 Unallocated on-road vehicles</t>
  </si>
  <si>
    <t>139 Unallocated transport</t>
  </si>
  <si>
    <t>GROUP 2: FOSSIL FUELS</t>
  </si>
  <si>
    <t>212 Refining, transpt, storage of oil and gas</t>
  </si>
  <si>
    <t>214 Oil and gas combustion</t>
  </si>
  <si>
    <t>221 Coal production, preparation and transport</t>
  </si>
  <si>
    <t>233 CO2 storage</t>
  </si>
  <si>
    <t>GROUP 3: RENEWABLE ENERGY SOURCES</t>
  </si>
  <si>
    <t>312 Photovoltaics</t>
  </si>
  <si>
    <t>322 Offshore wind techs (excl. low wind speed)</t>
  </si>
  <si>
    <t>33 Ocean energy</t>
  </si>
  <si>
    <t>34 Biofuels (incl. liquids, solids and biogases)</t>
  </si>
  <si>
    <t>3411 Gasoline substitutes (incl. ethanol)</t>
  </si>
  <si>
    <t>3412 Diesel, kerosene and jet fuel substitutes</t>
  </si>
  <si>
    <t>3413 Algal biofuels</t>
  </si>
  <si>
    <t>3414 Other liquid fuel substitutes</t>
  </si>
  <si>
    <t>3419 Unallocated production of liquid biofuels</t>
  </si>
  <si>
    <t>3431 Thermochemical</t>
  </si>
  <si>
    <t>3432 Biochemical (incl. anaerobic digestion)</t>
  </si>
  <si>
    <t>3433 Other biogases</t>
  </si>
  <si>
    <t>3439 Unallocated production of biogases</t>
  </si>
  <si>
    <t>351 Hydrothermal resources</t>
  </si>
  <si>
    <t>352 Hot dry rock resources</t>
  </si>
  <si>
    <t>354 Other geothermal energy</t>
  </si>
  <si>
    <t>361 Large hydroelectricity (10MW plus)</t>
  </si>
  <si>
    <t>362 Small hydroelectricity (less than 10MW)</t>
  </si>
  <si>
    <t>GROUP 4: NUCLEAR</t>
  </si>
  <si>
    <t>4121 Heavy water reactors (HWRs)</t>
  </si>
  <si>
    <t>4122 Other converter reactors</t>
  </si>
  <si>
    <t>4129 Unallocated other converter reactors</t>
  </si>
  <si>
    <t>4131 Fissile material recycling/reprocessing</t>
  </si>
  <si>
    <t>4132 Nuclear waste management</t>
  </si>
  <si>
    <t>4133 Other fuel cycle</t>
  </si>
  <si>
    <t>4139 Unallocated fuel cycle</t>
  </si>
  <si>
    <t>4141 Plant safety and integrity</t>
  </si>
  <si>
    <t>4142 Environmental protection</t>
  </si>
  <si>
    <t>4143 Decommissioning</t>
  </si>
  <si>
    <t>4144 Other nuclear supporting technologies</t>
  </si>
  <si>
    <t>4149 Unallocated nuclear supporting technologies</t>
  </si>
  <si>
    <t>421 Magnetic confinement</t>
  </si>
  <si>
    <t>422 Inertial confinement</t>
  </si>
  <si>
    <t>423 Other nuclear fusion</t>
  </si>
  <si>
    <t>429 Unallocated nuclear fusion</t>
  </si>
  <si>
    <t>49 Unallocated nuclear</t>
  </si>
  <si>
    <t>GROUP 5: HYDROGEN AND FUEL CELLS</t>
  </si>
  <si>
    <t>514 Other infrastructure and systems</t>
  </si>
  <si>
    <t>515 Hydrogen end-uses</t>
  </si>
  <si>
    <t>GROUP 6: OTHER POWER AND STORAGE TECHNOLOGIES</t>
  </si>
  <si>
    <t>61 Electric power conversion</t>
  </si>
  <si>
    <t>613 Other electricity power generation</t>
  </si>
  <si>
    <t>6211 Cables and conductors</t>
  </si>
  <si>
    <t>6212 AC/DC conversion</t>
  </si>
  <si>
    <t>6213 Other transmission and distribution techs.</t>
  </si>
  <si>
    <t>6219 Unallocated transmission and distribution</t>
  </si>
  <si>
    <t>622 Grid comm, control systems and integration</t>
  </si>
  <si>
    <t>6221 Load management</t>
  </si>
  <si>
    <t>6222 Control systems and monitoring</t>
  </si>
  <si>
    <t>6223 Standards, interoper.+grid cyber security</t>
  </si>
  <si>
    <t>6229 Unallocated grid comm,, control and integration</t>
  </si>
  <si>
    <t>Unallocated electricity transmission/distribution</t>
  </si>
  <si>
    <t>63 Energy storage</t>
  </si>
  <si>
    <t>631 Electrical storage</t>
  </si>
  <si>
    <t>6311 Batteries/other electrochemical storage</t>
  </si>
  <si>
    <t>632 Thermal energy storage</t>
  </si>
  <si>
    <t>639 Unallocated energy storage</t>
  </si>
  <si>
    <t>69 Unallocated other power and storage techs.</t>
  </si>
  <si>
    <t>GROUP 7: OTHER CROSS-CUTTING TECHS/RESEARCH</t>
  </si>
  <si>
    <t>72 Basic energy research not allocated</t>
  </si>
  <si>
    <t>GROUP 8: UNALLOCATED</t>
  </si>
  <si>
    <t>TOTAL BUDGET</t>
  </si>
  <si>
    <t>Memo: Smart grids</t>
  </si>
  <si>
    <t>Memo: Part of 1221</t>
  </si>
  <si>
    <t>Memo: Electric vehicle infrastructure</t>
  </si>
  <si>
    <t>Memo: Transmission and distribution technologies</t>
  </si>
  <si>
    <t>Memo: Grid communication etc</t>
  </si>
  <si>
    <t>Memo: Part of 71</t>
  </si>
  <si>
    <t>Memo: Smart grids not specified</t>
  </si>
  <si>
    <t>Memo: Electric vehicles</t>
  </si>
  <si>
    <t>Memo: Part of 1311</t>
  </si>
  <si>
    <t>Memo: Parts of 1312</t>
  </si>
  <si>
    <t>Memo: Electric Vehicles not specified</t>
  </si>
  <si>
    <t>Memo: Energy Storage</t>
  </si>
  <si>
    <t>Memo: Batteries for portable devices</t>
  </si>
  <si>
    <t>Memo: Vehicle batteries/storage technologies</t>
  </si>
  <si>
    <t>Memo: Hydrogen storage</t>
  </si>
  <si>
    <t>Memo: Energy storage (non-transport apps)</t>
  </si>
  <si>
    <t>2019Est</t>
  </si>
  <si>
    <t>1221 Building energy management systems (incl. smart meters) and efficient internet 
and communication technologies</t>
  </si>
  <si>
    <t>Part of 311 Solar heating and cooling</t>
  </si>
  <si>
    <t>Part of 354 Other geothermal energy (incl. low-temp. resources)</t>
  </si>
  <si>
    <t>Part of 344 Biofuels - Applications for heat and electricity</t>
  </si>
  <si>
    <t>Part of 142 Communities - District heating and cooling</t>
  </si>
  <si>
    <t>MEMHEAT</t>
  </si>
  <si>
    <t>Memo: Low-carbon heating and cooling of buildings</t>
  </si>
  <si>
    <t>MEM1211</t>
  </si>
  <si>
    <t>MEM1221B</t>
  </si>
  <si>
    <t>MEM1223</t>
  </si>
  <si>
    <t>MEM12231</t>
  </si>
  <si>
    <t>MEM12232</t>
  </si>
  <si>
    <t>MEM12233</t>
  </si>
  <si>
    <t>MEM141</t>
  </si>
  <si>
    <t>MEM142</t>
  </si>
  <si>
    <t>MEM144</t>
  </si>
  <si>
    <t>MEM311</t>
  </si>
  <si>
    <t>MEM344</t>
  </si>
  <si>
    <t>MEM354</t>
  </si>
  <si>
    <t>MEM632</t>
  </si>
  <si>
    <t>MEMOTHEAT</t>
  </si>
  <si>
    <t>Memo: Building envelope technologies</t>
  </si>
  <si>
    <t>Memo: Building energy management systems</t>
  </si>
  <si>
    <t>Memo: Energy storage not specified</t>
  </si>
  <si>
    <t>Memo: Heating, cooling and ventilation technologies</t>
  </si>
  <si>
    <t>Memo: Cooling (optional)</t>
  </si>
  <si>
    <t>Memo: Heating (optional)</t>
  </si>
  <si>
    <t>Memo: Ventilation (optional)</t>
  </si>
  <si>
    <t>Memo: Waste heat recovery</t>
  </si>
  <si>
    <t>Memo: Communities - district heating and cooling</t>
  </si>
  <si>
    <t>Memo: Heat pumps and chillers</t>
  </si>
  <si>
    <t>Memo: Solar heating and cooling</t>
  </si>
  <si>
    <t>Memo: Biofuels - Applications for heat and electricity</t>
  </si>
  <si>
    <t>Memo: Other geothermal energy</t>
  </si>
  <si>
    <t>Memo: Thermal energy storage</t>
  </si>
  <si>
    <t>Memo: Heat and cooling of buildings not specified</t>
  </si>
  <si>
    <t>12231 Heating (optional)</t>
  </si>
  <si>
    <t>12232 Cooling (optional)</t>
  </si>
  <si>
    <t>12233 Ventilation/other (optional)</t>
  </si>
  <si>
    <t>Part of 141 Waste heat recovery and utilisation</t>
  </si>
  <si>
    <t>Part of 144 Heat pumps and chillers</t>
  </si>
  <si>
    <t>Part of 632  Thermal energy storage</t>
  </si>
  <si>
    <t>Low-carbon heating and cooling of buildings (relevant component of)</t>
  </si>
  <si>
    <t>Low-carbon heating and cooling of buildings not identified in previous categories</t>
  </si>
  <si>
    <t>FOR THE 2019 / 2020 SLT / CERT ANNUAL REVIEW</t>
  </si>
  <si>
    <t>https://iea.blob.core.windows.net/assets/3432ae79-1645-4cf1-a415-faa3588e6f29/RDDManual.pdf</t>
  </si>
  <si>
    <t>https://www.iea.org/subscribe-to-data-services/energy-technology-rd-and-d</t>
  </si>
  <si>
    <t>https://www.iea.org/reports/energy-technology-rd-and-d-budgets-2019</t>
  </si>
  <si>
    <r>
      <t xml:space="preserve">Could you clarify the </t>
    </r>
    <r>
      <rPr>
        <b/>
        <sz val="8"/>
        <rFont val="Arial"/>
        <family val="2"/>
      </rPr>
      <t xml:space="preserve">budgetary stages </t>
    </r>
    <r>
      <rPr>
        <sz val="8"/>
        <rFont val="Arial"/>
        <family val="2"/>
      </rPr>
      <t xml:space="preserve">of the </t>
    </r>
    <r>
      <rPr>
        <b/>
        <sz val="8"/>
        <rFont val="Arial"/>
        <family val="2"/>
      </rPr>
      <t>data</t>
    </r>
    <r>
      <rPr>
        <sz val="8"/>
        <rFont val="Arial"/>
        <family val="2"/>
      </rPr>
      <t xml:space="preserve"> you submitted for the </t>
    </r>
    <r>
      <rPr>
        <b/>
        <sz val="8"/>
        <rFont val="Arial"/>
        <family val="2"/>
      </rPr>
      <t>years 2017/2018/2019E/2020E</t>
    </r>
    <r>
      <rPr>
        <sz val="8"/>
        <rFont val="Arial"/>
        <family val="2"/>
      </rPr>
      <t>?
Or alternatively select the budgetary stage in the green cells of each tables? (see Section IV.2 in the manual for details). Please also note that ideally final data should be based on final budget appropriations in order to best analyze the impact of policies.</t>
    </r>
  </si>
  <si>
    <t>2020Est</t>
  </si>
  <si>
    <t>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</si>
</sst>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_ ;\-#,##0.000\ "/>
  </numFmts>
  <fonts count="51" x14ac:knownFonts="1">
    <font>
      <sz val="10"/>
      <name val="Arial"/>
    </font>
    <font>
      <b/>
      <sz val="11"/>
      <color indexed="9"/>
      <name val="Arial"/>
      <family val="2"/>
    </font>
    <font>
      <sz val="10"/>
      <color indexed="9"/>
      <name val="Arial"/>
      <family val="2"/>
    </font>
    <font>
      <sz val="8"/>
      <color indexed="8"/>
      <name val="Arial"/>
      <family val="2"/>
    </font>
    <font>
      <sz val="8"/>
      <name val="Arial"/>
      <family val="2"/>
    </font>
    <font>
      <b/>
      <sz val="8"/>
      <name val="Arial"/>
      <family val="2"/>
    </font>
    <font>
      <b/>
      <sz val="8"/>
      <color indexed="8"/>
      <name val="Arial"/>
      <family val="2"/>
    </font>
    <font>
      <sz val="8"/>
      <color indexed="81"/>
      <name val="Tahoma"/>
      <family val="2"/>
    </font>
    <font>
      <sz val="10"/>
      <name val="Arial"/>
      <family val="2"/>
    </font>
    <font>
      <b/>
      <vertAlign val="subscript"/>
      <sz val="8"/>
      <name val="Arial"/>
      <family val="2"/>
    </font>
    <font>
      <vertAlign val="subscript"/>
      <sz val="8"/>
      <name val="Arial"/>
      <family val="2"/>
    </font>
    <font>
      <b/>
      <u/>
      <sz val="10"/>
      <name val="Arial"/>
      <family val="2"/>
    </font>
    <font>
      <b/>
      <sz val="10"/>
      <name val="Arial"/>
      <family val="2"/>
    </font>
    <font>
      <i/>
      <sz val="10"/>
      <name val="Arial"/>
      <family val="2"/>
    </font>
    <font>
      <u/>
      <sz val="10"/>
      <color indexed="12"/>
      <name val="Arial"/>
      <family val="2"/>
    </font>
    <font>
      <b/>
      <sz val="16"/>
      <color indexed="9"/>
      <name val="Arial"/>
      <family val="2"/>
    </font>
    <font>
      <u/>
      <sz val="10"/>
      <color indexed="10"/>
      <name val="Arial"/>
      <family val="2"/>
    </font>
    <font>
      <sz val="11"/>
      <name val="Arial"/>
      <family val="2"/>
    </font>
    <font>
      <b/>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sz val="8"/>
      <color rgb="FF000000"/>
      <name val="Arial"/>
      <family val="2"/>
    </font>
    <font>
      <b/>
      <sz val="10"/>
      <color theme="1"/>
      <name val="Arial"/>
      <family val="2"/>
    </font>
    <font>
      <b/>
      <sz val="16"/>
      <color rgb="FF000000"/>
      <name val="Arial"/>
      <family val="2"/>
    </font>
    <font>
      <sz val="10"/>
      <color rgb="FF000000"/>
      <name val="Arial"/>
      <family val="2"/>
    </font>
    <font>
      <sz val="8"/>
      <color indexed="9"/>
      <name val="Arial"/>
      <family val="2"/>
    </font>
    <font>
      <sz val="9"/>
      <name val="Arial"/>
      <family val="2"/>
    </font>
    <font>
      <b/>
      <sz val="10"/>
      <color indexed="9"/>
      <name val="Arial"/>
      <family val="2"/>
    </font>
    <font>
      <i/>
      <sz val="8"/>
      <name val="Arial"/>
      <family val="2"/>
    </font>
    <font>
      <sz val="8"/>
      <color rgb="FFFF0000"/>
      <name val="Arial"/>
      <family val="2"/>
    </font>
    <font>
      <b/>
      <sz val="14"/>
      <name val="Arial"/>
      <family val="2"/>
    </font>
    <font>
      <b/>
      <sz val="12"/>
      <color rgb="FF0044FF"/>
      <name val="Arial"/>
      <family val="2"/>
    </font>
    <font>
      <sz val="10"/>
      <color rgb="FF0044FF"/>
      <name val="Arial"/>
      <family val="2"/>
    </font>
    <font>
      <b/>
      <sz val="14"/>
      <color rgb="FF0044FF"/>
      <name val="Arial"/>
      <family val="2"/>
    </font>
  </fonts>
  <fills count="42">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s>
  <cellStyleXfs count="4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9" applyNumberFormat="0" applyAlignment="0" applyProtection="0"/>
    <xf numFmtId="0" fontId="23" fillId="29" borderId="20"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21" applyNumberFormat="0" applyFill="0" applyAlignment="0" applyProtection="0"/>
    <xf numFmtId="0" fontId="27" fillId="0" borderId="22" applyNumberFormat="0" applyFill="0" applyAlignment="0" applyProtection="0"/>
    <xf numFmtId="0" fontId="28" fillId="0" borderId="23" applyNumberFormat="0" applyFill="0" applyAlignment="0" applyProtection="0"/>
    <xf numFmtId="0" fontId="28" fillId="0" borderId="0" applyNumberFormat="0" applyFill="0" applyBorder="0" applyAlignment="0" applyProtection="0"/>
    <xf numFmtId="0" fontId="14" fillId="0" borderId="0" applyNumberFormat="0" applyFill="0" applyBorder="0" applyAlignment="0" applyProtection="0">
      <alignment vertical="top"/>
      <protection locked="0"/>
    </xf>
    <xf numFmtId="0" fontId="29" fillId="31" borderId="19" applyNumberFormat="0" applyAlignment="0" applyProtection="0"/>
    <xf numFmtId="0" fontId="30" fillId="0" borderId="24" applyNumberFormat="0" applyFill="0" applyAlignment="0" applyProtection="0"/>
    <xf numFmtId="0" fontId="31" fillId="32" borderId="0" applyNumberFormat="0" applyBorder="0" applyAlignment="0" applyProtection="0"/>
    <xf numFmtId="0" fontId="8" fillId="0" borderId="0"/>
    <xf numFmtId="0" fontId="8" fillId="0" borderId="0"/>
    <xf numFmtId="0" fontId="19" fillId="0" borderId="0"/>
    <xf numFmtId="0" fontId="19" fillId="33" borderId="25" applyNumberFormat="0" applyFont="0" applyAlignment="0" applyProtection="0"/>
    <xf numFmtId="0" fontId="32" fillId="28" borderId="26" applyNumberFormat="0" applyAlignment="0" applyProtection="0"/>
    <xf numFmtId="0" fontId="33" fillId="0" borderId="0" applyNumberFormat="0" applyFill="0" applyBorder="0" applyAlignment="0" applyProtection="0"/>
    <xf numFmtId="0" fontId="34" fillId="0" borderId="27" applyNumberFormat="0" applyFill="0" applyAlignment="0" applyProtection="0"/>
    <xf numFmtId="0" fontId="35" fillId="0" borderId="0" applyNumberFormat="0" applyFill="0" applyBorder="0" applyAlignment="0" applyProtection="0"/>
  </cellStyleXfs>
  <cellXfs count="247">
    <xf numFmtId="0" fontId="0" fillId="0" borderId="0" xfId="0"/>
    <xf numFmtId="0" fontId="1" fillId="2" borderId="0" xfId="0" applyFont="1" applyFill="1" applyAlignment="1" applyProtection="1">
      <alignment horizontal="centerContinuous"/>
    </xf>
    <xf numFmtId="0" fontId="2" fillId="2" borderId="0" xfId="0" applyFont="1" applyFill="1" applyBorder="1" applyAlignment="1" applyProtection="1">
      <alignment horizontal="centerContinuous" vertical="top"/>
    </xf>
    <xf numFmtId="0" fontId="2" fillId="2" borderId="0" xfId="0" applyFont="1" applyFill="1" applyProtection="1"/>
    <xf numFmtId="0" fontId="2" fillId="2" borderId="0" xfId="0" applyFont="1" applyFill="1" applyBorder="1" applyAlignment="1" applyProtection="1">
      <alignment vertical="top"/>
    </xf>
    <xf numFmtId="0" fontId="4" fillId="0" borderId="0" xfId="0" applyFont="1" applyFill="1" applyBorder="1" applyProtection="1"/>
    <xf numFmtId="0" fontId="0" fillId="0" borderId="0" xfId="0" applyFill="1" applyBorder="1" applyProtection="1"/>
    <xf numFmtId="0" fontId="0" fillId="0" borderId="0" xfId="0" applyProtection="1"/>
    <xf numFmtId="0" fontId="0" fillId="0" borderId="0" xfId="0" applyFill="1" applyProtection="1"/>
    <xf numFmtId="0" fontId="36" fillId="0" borderId="1" xfId="0" applyFont="1" applyFill="1" applyBorder="1" applyAlignment="1" applyProtection="1">
      <alignment horizontal="center" vertical="center" wrapText="1"/>
    </xf>
    <xf numFmtId="0" fontId="5" fillId="34" borderId="2" xfId="38" applyFont="1" applyFill="1" applyBorder="1" applyAlignment="1" applyProtection="1">
      <alignment horizontal="left" vertical="center"/>
    </xf>
    <xf numFmtId="0" fontId="4" fillId="0" borderId="0" xfId="39" applyFont="1" applyFill="1" applyBorder="1" applyAlignment="1">
      <alignment horizontal="left"/>
    </xf>
    <xf numFmtId="0" fontId="4" fillId="0" borderId="0" xfId="39" applyFont="1" applyBorder="1" applyAlignment="1"/>
    <xf numFmtId="0" fontId="5" fillId="34" borderId="2" xfId="38" applyFont="1" applyFill="1" applyBorder="1" applyAlignment="1" applyProtection="1">
      <alignment vertical="center"/>
    </xf>
    <xf numFmtId="0" fontId="5" fillId="0" borderId="3" xfId="38" applyFont="1" applyFill="1" applyBorder="1" applyAlignment="1" applyProtection="1">
      <alignment horizontal="left" vertical="center"/>
    </xf>
    <xf numFmtId="0" fontId="5" fillId="0" borderId="3" xfId="38" applyFont="1" applyFill="1" applyBorder="1" applyAlignment="1" applyProtection="1">
      <alignment horizontal="left" vertical="center" wrapText="1"/>
    </xf>
    <xf numFmtId="0" fontId="5" fillId="35" borderId="4" xfId="38" applyFont="1" applyFill="1" applyBorder="1" applyAlignment="1" applyProtection="1">
      <alignment horizontal="left" vertical="center"/>
    </xf>
    <xf numFmtId="0" fontId="5" fillId="0" borderId="4" xfId="38" applyFont="1" applyFill="1" applyBorder="1" applyAlignment="1" applyProtection="1">
      <alignment horizontal="left" vertical="center"/>
    </xf>
    <xf numFmtId="0" fontId="5" fillId="0" borderId="4" xfId="38" applyFont="1" applyFill="1" applyBorder="1" applyAlignment="1" applyProtection="1">
      <alignment horizontal="left" vertical="center" wrapText="1"/>
    </xf>
    <xf numFmtId="0" fontId="5" fillId="0" borderId="4" xfId="39" applyFont="1" applyFill="1" applyBorder="1" applyAlignment="1" applyProtection="1">
      <alignment horizontal="left" vertical="top"/>
    </xf>
    <xf numFmtId="164" fontId="37" fillId="0" borderId="5" xfId="0" applyNumberFormat="1" applyFont="1" applyFill="1" applyBorder="1" applyAlignment="1" applyProtection="1">
      <alignment horizontal="right" wrapText="1"/>
      <protection locked="0"/>
    </xf>
    <xf numFmtId="0" fontId="4" fillId="0" borderId="6" xfId="39" applyFont="1" applyFill="1" applyBorder="1" applyAlignment="1">
      <alignment horizontal="left"/>
    </xf>
    <xf numFmtId="0" fontId="4" fillId="0" borderId="7" xfId="39" applyFont="1" applyFill="1" applyBorder="1" applyAlignment="1">
      <alignment horizontal="left"/>
    </xf>
    <xf numFmtId="0" fontId="4" fillId="0" borderId="4" xfId="38" applyFont="1" applyFill="1" applyBorder="1" applyAlignment="1" applyProtection="1">
      <alignment horizontal="left" vertical="center"/>
    </xf>
    <xf numFmtId="0" fontId="5" fillId="0" borderId="8" xfId="38" applyFont="1" applyFill="1" applyBorder="1" applyAlignment="1" applyProtection="1">
      <alignment horizontal="left" vertical="center"/>
    </xf>
    <xf numFmtId="22" fontId="4" fillId="0" borderId="4" xfId="38" applyNumberFormat="1" applyFont="1" applyFill="1" applyBorder="1" applyAlignment="1" applyProtection="1">
      <alignment horizontal="left" vertical="center"/>
    </xf>
    <xf numFmtId="0" fontId="4" fillId="0" borderId="9" xfId="0" applyFont="1" applyFill="1" applyBorder="1" applyProtection="1"/>
    <xf numFmtId="0" fontId="4" fillId="0" borderId="6" xfId="39" applyFont="1" applyFill="1" applyBorder="1" applyAlignment="1"/>
    <xf numFmtId="0" fontId="4" fillId="0" borderId="0" xfId="39" applyFont="1" applyFill="1" applyBorder="1" applyAlignment="1"/>
    <xf numFmtId="0" fontId="4" fillId="0" borderId="7" xfId="39" applyFont="1" applyFill="1" applyBorder="1" applyAlignment="1"/>
    <xf numFmtId="0" fontId="5" fillId="0" borderId="6" xfId="38" applyFont="1" applyFill="1" applyBorder="1" applyAlignment="1" applyProtection="1">
      <alignment horizontal="left" vertical="center"/>
    </xf>
    <xf numFmtId="0" fontId="4" fillId="0" borderId="6" xfId="39" applyFont="1" applyFill="1" applyBorder="1" applyAlignment="1">
      <alignment horizontal="center" vertical="center"/>
    </xf>
    <xf numFmtId="0" fontId="4" fillId="0" borderId="0" xfId="39" applyFont="1" applyFill="1" applyBorder="1" applyAlignment="1">
      <alignment horizontal="center" vertical="center"/>
    </xf>
    <xf numFmtId="0" fontId="4" fillId="0" borderId="7" xfId="39" applyFont="1" applyFill="1" applyBorder="1" applyAlignment="1">
      <alignment horizontal="center" vertical="center"/>
    </xf>
    <xf numFmtId="164" fontId="36" fillId="0" borderId="5" xfId="0" applyNumberFormat="1" applyFont="1" applyFill="1" applyBorder="1" applyAlignment="1" applyProtection="1">
      <alignment horizontal="right" wrapText="1"/>
      <protection locked="0"/>
    </xf>
    <xf numFmtId="164" fontId="36" fillId="34" borderId="10" xfId="0" applyNumberFormat="1" applyFont="1" applyFill="1" applyBorder="1" applyAlignment="1" applyProtection="1">
      <alignment horizontal="right" wrapText="1"/>
      <protection locked="0"/>
    </xf>
    <xf numFmtId="164" fontId="37" fillId="0" borderId="5" xfId="0" applyNumberFormat="1" applyFont="1" applyFill="1" applyBorder="1" applyAlignment="1" applyProtection="1">
      <alignment horizontal="right"/>
      <protection locked="0"/>
    </xf>
    <xf numFmtId="164" fontId="4" fillId="0" borderId="5" xfId="0" applyNumberFormat="1" applyFont="1" applyFill="1" applyBorder="1" applyAlignment="1" applyProtection="1">
      <alignment horizontal="right"/>
      <protection locked="0"/>
    </xf>
    <xf numFmtId="164" fontId="3" fillId="0" borderId="5" xfId="0" applyNumberFormat="1" applyFont="1" applyFill="1" applyBorder="1" applyAlignment="1" applyProtection="1">
      <alignment horizontal="right" wrapText="1"/>
      <protection locked="0"/>
    </xf>
    <xf numFmtId="164" fontId="6" fillId="0" borderId="11" xfId="0" applyNumberFormat="1" applyFont="1" applyFill="1" applyBorder="1" applyAlignment="1" applyProtection="1">
      <alignment horizontal="right" wrapText="1"/>
      <protection locked="0"/>
    </xf>
    <xf numFmtId="164" fontId="5" fillId="34" borderId="10" xfId="38" applyNumberFormat="1" applyFont="1" applyFill="1" applyBorder="1" applyAlignment="1" applyProtection="1">
      <alignment horizontal="right"/>
      <protection locked="0"/>
    </xf>
    <xf numFmtId="164" fontId="6" fillId="0" borderId="5" xfId="0" applyNumberFormat="1" applyFont="1" applyFill="1" applyBorder="1" applyAlignment="1" applyProtection="1">
      <alignment horizontal="right" wrapText="1"/>
      <protection locked="0"/>
    </xf>
    <xf numFmtId="164" fontId="6" fillId="0" borderId="12" xfId="0" applyNumberFormat="1" applyFont="1" applyFill="1" applyBorder="1" applyAlignment="1" applyProtection="1">
      <alignment horizontal="right" wrapText="1"/>
      <protection locked="0"/>
    </xf>
    <xf numFmtId="0" fontId="37" fillId="0" borderId="0" xfId="0" applyFont="1" applyFill="1" applyBorder="1" applyAlignment="1" applyProtection="1">
      <alignment vertical="top" wrapText="1"/>
    </xf>
    <xf numFmtId="0" fontId="36" fillId="0" borderId="13" xfId="0" applyFont="1" applyFill="1" applyBorder="1" applyAlignment="1" applyProtection="1">
      <alignment horizontal="center"/>
    </xf>
    <xf numFmtId="0" fontId="36" fillId="0" borderId="5"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9" xfId="0" applyFont="1" applyFill="1" applyBorder="1" applyAlignment="1" applyProtection="1"/>
    <xf numFmtId="0" fontId="1" fillId="2" borderId="9" xfId="0" applyFont="1" applyFill="1" applyBorder="1" applyAlignment="1" applyProtection="1">
      <alignment horizontal="left"/>
    </xf>
    <xf numFmtId="0" fontId="2" fillId="2" borderId="0" xfId="0" applyFont="1" applyFill="1" applyBorder="1" applyAlignment="1" applyProtection="1">
      <alignment horizontal="left" vertical="top"/>
    </xf>
    <xf numFmtId="0" fontId="4" fillId="0" borderId="4" xfId="38" applyFont="1" applyFill="1" applyBorder="1" applyAlignment="1" applyProtection="1">
      <alignment horizontal="left" vertical="center" wrapText="1"/>
    </xf>
    <xf numFmtId="0" fontId="4" fillId="0" borderId="6" xfId="39" applyFont="1" applyFill="1" applyBorder="1" applyAlignment="1">
      <alignment horizontal="left" vertical="center"/>
    </xf>
    <xf numFmtId="0" fontId="4" fillId="0" borderId="0" xfId="39" applyFont="1" applyFill="1" applyBorder="1" applyAlignment="1">
      <alignment horizontal="left" vertical="center"/>
    </xf>
    <xf numFmtId="0" fontId="4" fillId="0" borderId="4" xfId="39" applyFont="1" applyFill="1" applyBorder="1" applyAlignment="1">
      <alignment horizontal="left" vertical="center"/>
    </xf>
    <xf numFmtId="22" fontId="4" fillId="0" borderId="4" xfId="38" applyNumberFormat="1" applyFont="1" applyFill="1" applyBorder="1" applyAlignment="1" applyProtection="1">
      <alignment horizontal="left" vertical="center" wrapText="1"/>
    </xf>
    <xf numFmtId="0" fontId="4" fillId="0" borderId="6" xfId="39" applyFont="1" applyFill="1" applyBorder="1"/>
    <xf numFmtId="0" fontId="4" fillId="0" borderId="4" xfId="39" applyFont="1" applyFill="1" applyBorder="1" applyAlignment="1">
      <alignment horizontal="left" vertical="center" wrapText="1"/>
    </xf>
    <xf numFmtId="0" fontId="4" fillId="0" borderId="0" xfId="39" applyFont="1" applyFill="1" applyBorder="1"/>
    <xf numFmtId="0" fontId="4" fillId="0" borderId="7" xfId="39" applyFont="1" applyFill="1" applyBorder="1"/>
    <xf numFmtId="0" fontId="4" fillId="0" borderId="0" xfId="0" applyFont="1" applyFill="1" applyBorder="1" applyAlignment="1"/>
    <xf numFmtId="0" fontId="5" fillId="0" borderId="3" xfId="0" applyFont="1" applyFill="1" applyBorder="1" applyAlignment="1"/>
    <xf numFmtId="0" fontId="4" fillId="0" borderId="6" xfId="0" applyFont="1" applyFill="1" applyBorder="1" applyAlignment="1"/>
    <xf numFmtId="164" fontId="4" fillId="0" borderId="5" xfId="0" applyNumberFormat="1" applyFont="1" applyFill="1" applyBorder="1" applyProtection="1">
      <protection locked="0"/>
    </xf>
    <xf numFmtId="0" fontId="37" fillId="0" borderId="4" xfId="0" applyFont="1" applyFill="1" applyBorder="1"/>
    <xf numFmtId="0" fontId="37" fillId="0" borderId="4" xfId="0" applyFont="1" applyFill="1" applyBorder="1" applyAlignment="1"/>
    <xf numFmtId="0" fontId="37" fillId="0" borderId="4" xfId="0" applyFont="1" applyFill="1" applyBorder="1" applyAlignment="1">
      <alignment horizontal="left"/>
    </xf>
    <xf numFmtId="0" fontId="4" fillId="0" borderId="7" xfId="0" applyFont="1" applyFill="1" applyBorder="1" applyAlignment="1"/>
    <xf numFmtId="0" fontId="5" fillId="0" borderId="4" xfId="0" applyFont="1" applyFill="1" applyBorder="1" applyAlignment="1"/>
    <xf numFmtId="0" fontId="37" fillId="0" borderId="8" xfId="0" applyFont="1" applyFill="1" applyBorder="1"/>
    <xf numFmtId="164" fontId="4" fillId="0" borderId="11" xfId="0" applyNumberFormat="1" applyFont="1" applyFill="1" applyBorder="1" applyProtection="1">
      <protection locked="0"/>
    </xf>
    <xf numFmtId="0" fontId="4" fillId="0" borderId="0" xfId="0" applyFont="1"/>
    <xf numFmtId="0" fontId="4" fillId="0" borderId="6" xfId="38" applyFont="1" applyFill="1" applyBorder="1" applyAlignment="1" applyProtection="1">
      <alignment horizontal="left" vertical="center"/>
    </xf>
    <xf numFmtId="0" fontId="4" fillId="0" borderId="6" xfId="38" applyFont="1" applyFill="1" applyBorder="1" applyAlignment="1" applyProtection="1">
      <alignment horizontal="left" vertical="center" wrapText="1"/>
    </xf>
    <xf numFmtId="164" fontId="37" fillId="0" borderId="14" xfId="0" applyNumberFormat="1" applyFont="1" applyFill="1" applyBorder="1" applyAlignment="1" applyProtection="1">
      <alignment horizontal="right" wrapText="1"/>
      <protection locked="0"/>
    </xf>
    <xf numFmtId="0" fontId="5" fillId="0" borderId="0" xfId="0" applyFont="1"/>
    <xf numFmtId="0" fontId="4" fillId="0" borderId="4" xfId="0" applyFont="1" applyBorder="1"/>
    <xf numFmtId="164" fontId="3" fillId="0" borderId="14" xfId="0" applyNumberFormat="1" applyFont="1" applyFill="1" applyBorder="1" applyAlignment="1" applyProtection="1">
      <alignment horizontal="right" wrapText="1"/>
      <protection locked="0"/>
    </xf>
    <xf numFmtId="164" fontId="4" fillId="0" borderId="14" xfId="0" applyNumberFormat="1" applyFont="1" applyFill="1" applyBorder="1" applyAlignment="1" applyProtection="1">
      <alignment horizontal="right"/>
      <protection locked="0"/>
    </xf>
    <xf numFmtId="0" fontId="5" fillId="0" borderId="4" xfId="39" applyFont="1" applyFill="1" applyBorder="1" applyAlignment="1"/>
    <xf numFmtId="22" fontId="4" fillId="0" borderId="6" xfId="38" applyNumberFormat="1" applyFont="1" applyFill="1" applyBorder="1" applyAlignment="1" applyProtection="1">
      <alignment horizontal="left" vertical="center"/>
    </xf>
    <xf numFmtId="164" fontId="6" fillId="0" borderId="14" xfId="0" applyNumberFormat="1" applyFont="1" applyFill="1" applyBorder="1" applyAlignment="1" applyProtection="1">
      <alignment horizontal="right" wrapText="1"/>
      <protection locked="0"/>
    </xf>
    <xf numFmtId="0" fontId="4" fillId="0" borderId="4" xfId="0" applyFont="1" applyBorder="1" applyAlignment="1">
      <alignment horizontal="left"/>
    </xf>
    <xf numFmtId="0" fontId="5" fillId="0" borderId="0" xfId="38" applyFont="1" applyFill="1" applyBorder="1" applyAlignment="1" applyProtection="1">
      <alignment horizontal="left" vertical="center"/>
    </xf>
    <xf numFmtId="0" fontId="38" fillId="0" borderId="0" xfId="0" applyFont="1"/>
    <xf numFmtId="0" fontId="38" fillId="0" borderId="4" xfId="0" applyFont="1" applyBorder="1"/>
    <xf numFmtId="0" fontId="15" fillId="2" borderId="0" xfId="0" applyFont="1" applyFill="1" applyAlignment="1" applyProtection="1">
      <alignment horizontal="left" vertical="center"/>
    </xf>
    <xf numFmtId="0" fontId="2" fillId="2" borderId="0" xfId="0" applyFont="1" applyFill="1" applyAlignment="1" applyProtection="1">
      <alignment vertical="center"/>
    </xf>
    <xf numFmtId="0" fontId="12" fillId="0" borderId="0" xfId="0" applyFont="1" applyProtection="1"/>
    <xf numFmtId="0" fontId="8" fillId="0" borderId="0" xfId="0" applyFont="1" applyProtection="1"/>
    <xf numFmtId="0" fontId="39" fillId="0" borderId="0" xfId="0" applyFont="1" applyFill="1" applyBorder="1" applyAlignment="1" applyProtection="1">
      <alignment vertical="top"/>
    </xf>
    <xf numFmtId="164" fontId="37" fillId="0" borderId="1" xfId="0" applyNumberFormat="1" applyFont="1" applyFill="1" applyBorder="1" applyAlignment="1" applyProtection="1">
      <alignment horizontal="center" vertical="top" wrapText="1"/>
      <protection locked="0"/>
    </xf>
    <xf numFmtId="0" fontId="5" fillId="0" borderId="0" xfId="39" applyFont="1" applyFill="1" applyBorder="1" applyAlignment="1">
      <alignment horizontal="left"/>
    </xf>
    <xf numFmtId="164" fontId="36" fillId="0" borderId="12" xfId="0" applyNumberFormat="1" applyFont="1" applyFill="1" applyBorder="1" applyAlignment="1" applyProtection="1">
      <alignment horizontal="right" wrapText="1"/>
      <protection locked="0"/>
    </xf>
    <xf numFmtId="0" fontId="12" fillId="0" borderId="0" xfId="0" applyFont="1"/>
    <xf numFmtId="0" fontId="5" fillId="35" borderId="0" xfId="39" applyFont="1" applyFill="1" applyBorder="1" applyAlignment="1">
      <alignment horizontal="left"/>
    </xf>
    <xf numFmtId="0" fontId="8" fillId="0" borderId="0" xfId="0" applyFont="1"/>
    <xf numFmtId="0" fontId="5" fillId="0" borderId="4" xfId="0" applyFont="1" applyBorder="1"/>
    <xf numFmtId="0" fontId="5" fillId="0" borderId="15" xfId="38" applyFont="1" applyFill="1" applyBorder="1" applyAlignment="1" applyProtection="1">
      <alignment horizontal="left" vertical="center"/>
    </xf>
    <xf numFmtId="0" fontId="5" fillId="0" borderId="15" xfId="38" applyFont="1" applyFill="1" applyBorder="1" applyAlignment="1" applyProtection="1">
      <alignment horizontal="left" vertical="center" wrapText="1"/>
    </xf>
    <xf numFmtId="164" fontId="36" fillId="0" borderId="16" xfId="0" applyNumberFormat="1" applyFont="1" applyFill="1" applyBorder="1" applyAlignment="1" applyProtection="1">
      <alignment horizontal="right" wrapText="1"/>
      <protection locked="0"/>
    </xf>
    <xf numFmtId="0" fontId="5" fillId="0" borderId="0" xfId="39" applyFont="1" applyBorder="1" applyAlignment="1"/>
    <xf numFmtId="0" fontId="5" fillId="0" borderId="15" xfId="39" applyFont="1" applyBorder="1" applyAlignment="1"/>
    <xf numFmtId="164" fontId="36" fillId="0" borderId="11" xfId="0" applyNumberFormat="1" applyFont="1" applyFill="1" applyBorder="1" applyAlignment="1" applyProtection="1">
      <alignment horizontal="right"/>
      <protection locked="0"/>
    </xf>
    <xf numFmtId="164" fontId="36" fillId="0" borderId="11" xfId="0" applyNumberFormat="1" applyFont="1" applyFill="1" applyBorder="1" applyAlignment="1" applyProtection="1">
      <alignment horizontal="right" wrapText="1"/>
      <protection locked="0"/>
    </xf>
    <xf numFmtId="0" fontId="5" fillId="0" borderId="9" xfId="39" applyFont="1" applyBorder="1" applyAlignment="1"/>
    <xf numFmtId="164" fontId="36" fillId="0" borderId="5" xfId="0" applyNumberFormat="1" applyFont="1" applyFill="1" applyBorder="1" applyAlignment="1" applyProtection="1">
      <alignment horizontal="right"/>
      <protection locked="0"/>
    </xf>
    <xf numFmtId="0" fontId="4" fillId="0" borderId="17" xfId="0" applyFont="1" applyBorder="1"/>
    <xf numFmtId="164" fontId="5" fillId="0" borderId="5" xfId="0" applyNumberFormat="1" applyFont="1" applyFill="1" applyBorder="1" applyAlignment="1" applyProtection="1">
      <alignment horizontal="right"/>
      <protection locked="0"/>
    </xf>
    <xf numFmtId="164" fontId="5" fillId="0" borderId="14" xfId="0" applyNumberFormat="1" applyFont="1" applyFill="1" applyBorder="1" applyAlignment="1" applyProtection="1">
      <alignment horizontal="right"/>
      <protection locked="0"/>
    </xf>
    <xf numFmtId="164" fontId="5" fillId="0" borderId="11" xfId="0" applyNumberFormat="1" applyFont="1" applyFill="1" applyBorder="1" applyAlignment="1" applyProtection="1">
      <alignment horizontal="right"/>
      <protection locked="0"/>
    </xf>
    <xf numFmtId="22" fontId="5" fillId="0" borderId="8" xfId="38" applyNumberFormat="1" applyFont="1" applyFill="1" applyBorder="1" applyAlignment="1" applyProtection="1">
      <alignment horizontal="left" vertical="center"/>
    </xf>
    <xf numFmtId="22" fontId="5" fillId="0" borderId="15" xfId="38" applyNumberFormat="1" applyFont="1" applyFill="1" applyBorder="1" applyAlignment="1" applyProtection="1">
      <alignment horizontal="left" vertical="center"/>
    </xf>
    <xf numFmtId="0" fontId="12" fillId="0" borderId="0" xfId="0" applyFont="1" applyFill="1"/>
    <xf numFmtId="0" fontId="8" fillId="0" borderId="0" xfId="0" applyFont="1" applyFill="1" applyProtection="1"/>
    <xf numFmtId="0" fontId="8" fillId="0" borderId="0" xfId="0" applyFont="1" applyFill="1"/>
    <xf numFmtId="0" fontId="5" fillId="0" borderId="8" xfId="39" applyFont="1" applyFill="1" applyBorder="1"/>
    <xf numFmtId="164" fontId="5" fillId="0" borderId="12" xfId="0" applyNumberFormat="1" applyFont="1" applyFill="1" applyBorder="1" applyAlignment="1" applyProtection="1">
      <alignment horizontal="right"/>
      <protection locked="0"/>
    </xf>
    <xf numFmtId="164" fontId="5" fillId="0" borderId="1" xfId="0" applyNumberFormat="1" applyFont="1" applyFill="1" applyBorder="1" applyAlignment="1" applyProtection="1">
      <alignment horizontal="right"/>
      <protection locked="0"/>
    </xf>
    <xf numFmtId="0" fontId="5" fillId="0" borderId="0" xfId="0" applyFont="1" applyFill="1" applyBorder="1" applyAlignment="1"/>
    <xf numFmtId="164" fontId="5" fillId="0" borderId="12" xfId="0" applyNumberFormat="1" applyFont="1" applyFill="1" applyBorder="1" applyProtection="1">
      <protection locked="0"/>
    </xf>
    <xf numFmtId="164" fontId="5" fillId="0" borderId="5" xfId="0" applyNumberFormat="1" applyFont="1" applyFill="1" applyBorder="1" applyProtection="1">
      <protection locked="0"/>
    </xf>
    <xf numFmtId="0" fontId="8" fillId="0" borderId="0" xfId="0" applyFont="1" applyFill="1" applyBorder="1"/>
    <xf numFmtId="0" fontId="8" fillId="0" borderId="15" xfId="0" applyFont="1" applyFill="1" applyBorder="1"/>
    <xf numFmtId="0" fontId="18" fillId="34" borderId="2" xfId="38" applyFont="1" applyFill="1" applyBorder="1" applyAlignment="1" applyProtection="1">
      <alignment horizontal="left" vertical="center"/>
    </xf>
    <xf numFmtId="0" fontId="0" fillId="36" borderId="0" xfId="0" applyFill="1" applyProtection="1"/>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top"/>
    </xf>
    <xf numFmtId="0" fontId="1" fillId="2" borderId="0" xfId="0" applyFont="1" applyFill="1" applyAlignment="1" applyProtection="1"/>
    <xf numFmtId="0" fontId="0" fillId="37" borderId="5" xfId="0" applyFill="1" applyBorder="1" applyProtection="1"/>
    <xf numFmtId="0" fontId="12" fillId="38" borderId="5" xfId="0" applyFont="1" applyFill="1" applyBorder="1" applyProtection="1"/>
    <xf numFmtId="0" fontId="1" fillId="2" borderId="0" xfId="0" applyFont="1" applyFill="1" applyAlignment="1" applyProtection="1">
      <alignment horizontal="center"/>
    </xf>
    <xf numFmtId="0" fontId="1" fillId="2" borderId="0" xfId="0" applyFont="1" applyFill="1" applyBorder="1" applyAlignment="1" applyProtection="1"/>
    <xf numFmtId="0" fontId="17" fillId="0" borderId="5" xfId="0" applyFont="1" applyFill="1" applyBorder="1" applyAlignment="1" applyProtection="1">
      <alignment horizontal="right" vertical="top"/>
      <protection locked="0"/>
    </xf>
    <xf numFmtId="0" fontId="0" fillId="34" borderId="0" xfId="0" applyFill="1" applyProtection="1"/>
    <xf numFmtId="0" fontId="12" fillId="34" borderId="0" xfId="0" applyFont="1" applyFill="1" applyProtection="1"/>
    <xf numFmtId="0" fontId="8" fillId="0" borderId="0" xfId="38" applyProtection="1"/>
    <xf numFmtId="0" fontId="5" fillId="0" borderId="0" xfId="0" applyFont="1" applyFill="1" applyBorder="1" applyProtection="1"/>
    <xf numFmtId="0" fontId="0" fillId="36" borderId="5" xfId="0" applyFill="1" applyBorder="1"/>
    <xf numFmtId="0" fontId="12" fillId="36" borderId="5" xfId="0" applyFont="1" applyFill="1" applyBorder="1"/>
    <xf numFmtId="164" fontId="4" fillId="0" borderId="10" xfId="0" applyNumberFormat="1" applyFont="1" applyFill="1" applyBorder="1" applyProtection="1"/>
    <xf numFmtId="164" fontId="4" fillId="0" borderId="9" xfId="0" applyNumberFormat="1" applyFont="1" applyFill="1" applyBorder="1" applyProtection="1"/>
    <xf numFmtId="0" fontId="2" fillId="0" borderId="0" xfId="0" applyFont="1" applyFill="1" applyBorder="1" applyAlignment="1" applyProtection="1">
      <alignment vertical="top"/>
    </xf>
    <xf numFmtId="0" fontId="17" fillId="0" borderId="13" xfId="0" applyFont="1" applyFill="1" applyBorder="1" applyAlignment="1" applyProtection="1">
      <alignment horizontal="right" vertical="top"/>
      <protection locked="0"/>
    </xf>
    <xf numFmtId="0" fontId="1" fillId="0" borderId="0" xfId="0" applyFont="1" applyFill="1" applyBorder="1" applyAlignment="1" applyProtection="1">
      <alignment horizontal="centerContinuous"/>
    </xf>
    <xf numFmtId="0" fontId="2" fillId="0" borderId="0" xfId="0" applyFont="1" applyFill="1" applyBorder="1" applyProtection="1"/>
    <xf numFmtId="0" fontId="8" fillId="0" borderId="0" xfId="0" applyFont="1" applyFill="1" applyBorder="1" applyProtection="1"/>
    <xf numFmtId="0" fontId="12" fillId="0" borderId="0" xfId="0" applyFont="1" applyFill="1" applyBorder="1" applyProtection="1"/>
    <xf numFmtId="0" fontId="0" fillId="0" borderId="0" xfId="0" applyFill="1" applyBorder="1"/>
    <xf numFmtId="0" fontId="12" fillId="0" borderId="0" xfId="0" applyFont="1" applyFill="1" applyBorder="1"/>
    <xf numFmtId="0" fontId="0" fillId="36" borderId="0" xfId="0" applyFill="1" applyBorder="1"/>
    <xf numFmtId="0" fontId="12" fillId="36" borderId="0" xfId="0" applyFont="1" applyFill="1" applyBorder="1"/>
    <xf numFmtId="165" fontId="0" fillId="0" borderId="0" xfId="0" applyNumberFormat="1"/>
    <xf numFmtId="164" fontId="0" fillId="0" borderId="0" xfId="0" applyNumberFormat="1"/>
    <xf numFmtId="165" fontId="12" fillId="0" borderId="0" xfId="0" applyNumberFormat="1" applyFont="1" applyFill="1" applyBorder="1"/>
    <xf numFmtId="164" fontId="37" fillId="39" borderId="28" xfId="0" applyNumberFormat="1" applyFont="1" applyFill="1" applyBorder="1" applyAlignment="1" applyProtection="1">
      <alignment horizontal="center"/>
      <protection locked="0"/>
    </xf>
    <xf numFmtId="164" fontId="37" fillId="39" borderId="10" xfId="0" applyNumberFormat="1" applyFont="1" applyFill="1" applyBorder="1" applyAlignment="1" applyProtection="1">
      <alignment horizontal="center"/>
      <protection locked="0"/>
    </xf>
    <xf numFmtId="164" fontId="37" fillId="39" borderId="29" xfId="0" applyNumberFormat="1" applyFont="1" applyFill="1" applyBorder="1" applyAlignment="1" applyProtection="1">
      <alignment horizontal="center"/>
      <protection locked="0"/>
    </xf>
    <xf numFmtId="164" fontId="37" fillId="39" borderId="28" xfId="0" applyNumberFormat="1" applyFont="1" applyFill="1" applyBorder="1" applyAlignment="1" applyProtection="1">
      <protection locked="0"/>
    </xf>
    <xf numFmtId="164" fontId="37" fillId="39" borderId="10" xfId="0" applyNumberFormat="1" applyFont="1" applyFill="1" applyBorder="1" applyAlignment="1" applyProtection="1">
      <protection locked="0"/>
    </xf>
    <xf numFmtId="164" fontId="37" fillId="39" borderId="29" xfId="0" applyNumberFormat="1" applyFont="1" applyFill="1" applyBorder="1" applyAlignment="1" applyProtection="1">
      <protection locked="0"/>
    </xf>
    <xf numFmtId="0" fontId="2" fillId="0" borderId="0" xfId="0" applyFont="1" applyFill="1"/>
    <xf numFmtId="0" fontId="0" fillId="0" borderId="0" xfId="0" applyFill="1"/>
    <xf numFmtId="0" fontId="11" fillId="0" borderId="0" xfId="0" applyFont="1" applyFill="1"/>
    <xf numFmtId="0" fontId="43" fillId="0" borderId="0" xfId="0" applyFont="1" applyFill="1"/>
    <xf numFmtId="0" fontId="44" fillId="0" borderId="0" xfId="0" applyFont="1" applyFill="1"/>
    <xf numFmtId="0" fontId="13" fillId="0" borderId="0" xfId="0" applyFont="1" applyFill="1"/>
    <xf numFmtId="0" fontId="14" fillId="0" borderId="0" xfId="34" applyFill="1" applyAlignment="1" applyProtection="1">
      <alignment horizontal="left"/>
    </xf>
    <xf numFmtId="0" fontId="0" fillId="0" borderId="0" xfId="0" applyFill="1" applyAlignment="1">
      <alignment wrapText="1"/>
    </xf>
    <xf numFmtId="0" fontId="0" fillId="0" borderId="0" xfId="0" applyFill="1" applyAlignment="1">
      <alignment vertical="top"/>
    </xf>
    <xf numFmtId="0" fontId="2" fillId="0" borderId="0" xfId="0" applyFont="1" applyFill="1" applyBorder="1"/>
    <xf numFmtId="0" fontId="18" fillId="0" borderId="0" xfId="38" applyFont="1" applyFill="1" applyBorder="1" applyAlignment="1" applyProtection="1">
      <alignment horizontal="left" vertical="center"/>
    </xf>
    <xf numFmtId="0" fontId="43" fillId="0" borderId="0" xfId="0" applyFont="1" applyFill="1" applyAlignment="1">
      <alignment vertical="top"/>
    </xf>
    <xf numFmtId="0" fontId="11" fillId="0" borderId="0" xfId="0" applyFont="1" applyFill="1" applyAlignment="1"/>
    <xf numFmtId="0" fontId="8" fillId="0" borderId="0" xfId="0" applyFont="1" applyFill="1" applyAlignment="1">
      <alignment horizontal="left" vertical="top" wrapText="1"/>
    </xf>
    <xf numFmtId="0" fontId="43" fillId="0" borderId="0" xfId="34" applyFont="1" applyFill="1" applyAlignment="1" applyProtection="1"/>
    <xf numFmtId="0" fontId="43" fillId="0" borderId="0" xfId="34" applyFont="1" applyFill="1" applyAlignment="1" applyProtection="1">
      <alignment horizontal="left"/>
    </xf>
    <xf numFmtId="0" fontId="14" fillId="0" borderId="0" xfId="34" applyFill="1" applyAlignment="1" applyProtection="1">
      <alignment vertical="top"/>
    </xf>
    <xf numFmtId="0" fontId="0" fillId="0" borderId="32" xfId="0" applyFill="1" applyBorder="1"/>
    <xf numFmtId="0" fontId="18" fillId="0" borderId="31" xfId="34" applyFont="1" applyFill="1" applyBorder="1" applyAlignment="1" applyProtection="1"/>
    <xf numFmtId="0" fontId="0" fillId="0" borderId="31" xfId="0" applyFill="1" applyBorder="1"/>
    <xf numFmtId="0" fontId="18" fillId="0" borderId="31" xfId="0" applyFont="1" applyFill="1" applyBorder="1"/>
    <xf numFmtId="0" fontId="14" fillId="0" borderId="31" xfId="34" applyFill="1" applyBorder="1" applyAlignment="1" applyProtection="1"/>
    <xf numFmtId="0" fontId="45" fillId="0" borderId="0" xfId="0" applyFont="1" applyFill="1" applyAlignment="1">
      <alignment vertical="top"/>
    </xf>
    <xf numFmtId="0" fontId="14" fillId="0" borderId="30" xfId="34" applyFill="1" applyBorder="1" applyAlignment="1" applyProtection="1">
      <alignment horizontal="right"/>
    </xf>
    <xf numFmtId="0" fontId="8" fillId="0" borderId="0" xfId="0" applyFont="1" applyProtection="1">
      <protection locked="0"/>
    </xf>
    <xf numFmtId="0" fontId="2" fillId="0" borderId="0" xfId="0" applyFont="1" applyFill="1" applyBorder="1" applyAlignment="1" applyProtection="1">
      <alignment vertical="center"/>
    </xf>
    <xf numFmtId="0" fontId="17" fillId="0" borderId="0" xfId="38" applyFont="1" applyFill="1" applyBorder="1" applyAlignment="1" applyProtection="1">
      <alignment horizontal="left" vertical="center"/>
    </xf>
    <xf numFmtId="0" fontId="5" fillId="0" borderId="0" xfId="0" applyFont="1" applyAlignment="1" applyProtection="1">
      <alignment vertical="center"/>
      <protection locked="0"/>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5" fillId="0" borderId="34" xfId="0" applyFont="1" applyBorder="1" applyAlignment="1">
      <alignment horizontal="right" vertical="top" wrapText="1"/>
    </xf>
    <xf numFmtId="0" fontId="8" fillId="0" borderId="0" xfId="0" applyFont="1" applyBorder="1" applyProtection="1">
      <protection locked="0"/>
    </xf>
    <xf numFmtId="0" fontId="2" fillId="0" borderId="0" xfId="0" applyFont="1" applyFill="1" applyBorder="1" applyAlignment="1" applyProtection="1">
      <alignment vertical="center"/>
      <protection locked="0"/>
    </xf>
    <xf numFmtId="0" fontId="17" fillId="0" borderId="0" xfId="38" applyFont="1" applyFill="1" applyBorder="1" applyAlignment="1" applyProtection="1">
      <alignment horizontal="left" vertical="center"/>
      <protection locked="0"/>
    </xf>
    <xf numFmtId="0" fontId="2" fillId="0" borderId="0" xfId="0" applyFont="1" applyFill="1" applyProtection="1"/>
    <xf numFmtId="0" fontId="42" fillId="2" borderId="0" xfId="0" applyFont="1" applyFill="1" applyAlignment="1" applyProtection="1"/>
    <xf numFmtId="0" fontId="36" fillId="40" borderId="1" xfId="0" applyFont="1" applyFill="1" applyBorder="1" applyAlignment="1" applyProtection="1">
      <alignment horizontal="center" vertical="center" wrapText="1"/>
    </xf>
    <xf numFmtId="0" fontId="36" fillId="41" borderId="1" xfId="0" applyFont="1" applyFill="1" applyBorder="1" applyAlignment="1" applyProtection="1">
      <alignment horizontal="center" vertical="center" wrapText="1"/>
    </xf>
    <xf numFmtId="0" fontId="42" fillId="2" borderId="0" xfId="0" applyFont="1" applyFill="1" applyAlignment="1" applyProtection="1">
      <alignment horizontal="left"/>
    </xf>
    <xf numFmtId="0" fontId="1" fillId="0" borderId="0" xfId="0" applyFont="1" applyFill="1" applyAlignment="1" applyProtection="1">
      <alignment horizontal="centerContinuous"/>
    </xf>
    <xf numFmtId="0" fontId="2" fillId="0" borderId="0" xfId="0" applyFont="1" applyFill="1" applyAlignment="1" applyProtection="1">
      <alignment horizontal="centerContinuous"/>
    </xf>
    <xf numFmtId="0" fontId="2" fillId="0" borderId="0" xfId="0" applyFont="1" applyFill="1" applyAlignment="1" applyProtection="1"/>
    <xf numFmtId="0" fontId="18"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8" fillId="0" borderId="0" xfId="0" applyFont="1" applyFill="1" applyBorder="1" applyAlignment="1" applyProtection="1">
      <alignment horizontal="centerContinuous"/>
    </xf>
    <xf numFmtId="0" fontId="8" fillId="0" borderId="0" xfId="0" applyFont="1" applyFill="1" applyBorder="1" applyAlignment="1" applyProtection="1">
      <alignment horizontal="centerContinuous"/>
    </xf>
    <xf numFmtId="0" fontId="8" fillId="0" borderId="0" xfId="0" applyFont="1" applyFill="1" applyBorder="1" applyAlignment="1" applyProtection="1">
      <alignment vertical="top"/>
    </xf>
    <xf numFmtId="0" fontId="8" fillId="0" borderId="0" xfId="0" applyFont="1" applyFill="1" applyBorder="1" applyAlignment="1" applyProtection="1"/>
    <xf numFmtId="0" fontId="8" fillId="0" borderId="0" xfId="0" applyFont="1" applyFill="1" applyAlignment="1" applyProtection="1">
      <alignment horizontal="center"/>
    </xf>
    <xf numFmtId="0" fontId="8" fillId="0" borderId="0" xfId="0" applyFont="1" applyFill="1" applyAlignment="1" applyProtection="1"/>
    <xf numFmtId="0" fontId="1" fillId="2" borderId="0" xfId="0" applyFont="1" applyFill="1" applyBorder="1" applyAlignment="1" applyProtection="1">
      <alignment horizontal="center"/>
    </xf>
    <xf numFmtId="0" fontId="37" fillId="0" borderId="0" xfId="0" applyFont="1" applyFill="1" applyBorder="1"/>
    <xf numFmtId="164" fontId="4" fillId="0" borderId="0" xfId="0" applyNumberFormat="1" applyFont="1" applyFill="1" applyBorder="1" applyProtection="1">
      <protection locked="0"/>
    </xf>
    <xf numFmtId="0" fontId="37" fillId="0" borderId="6" xfId="0" applyFont="1" applyFill="1" applyBorder="1"/>
    <xf numFmtId="0" fontId="47" fillId="0" borderId="0" xfId="0" applyFont="1" applyFill="1"/>
    <xf numFmtId="0" fontId="49" fillId="0" borderId="0" xfId="0" applyFont="1" applyFill="1" applyAlignment="1">
      <alignment horizontal="centerContinuous"/>
    </xf>
    <xf numFmtId="0" fontId="48" fillId="0" borderId="0" xfId="0" applyFont="1" applyFill="1" applyAlignment="1">
      <alignment horizontal="centerContinuous"/>
    </xf>
    <xf numFmtId="0" fontId="49" fillId="0" borderId="0" xfId="0" applyFont="1" applyFill="1"/>
    <xf numFmtId="0" fontId="50" fillId="0" borderId="0" xfId="0" applyFont="1" applyFill="1"/>
    <xf numFmtId="0" fontId="14" fillId="0" borderId="0" xfId="34" applyAlignment="1" applyProtection="1"/>
    <xf numFmtId="0" fontId="48" fillId="0" borderId="0" xfId="0" applyFont="1" applyFill="1" applyAlignment="1">
      <alignment horizontal="center"/>
    </xf>
    <xf numFmtId="0" fontId="4" fillId="0" borderId="0" xfId="0" applyFont="1" applyFill="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pplyProtection="1">
      <alignment horizontal="center" vertical="top" wrapText="1"/>
      <protection locked="0"/>
    </xf>
    <xf numFmtId="0" fontId="4" fillId="0" borderId="34"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8" fillId="34" borderId="2" xfId="38" applyFont="1" applyFill="1" applyBorder="1" applyAlignment="1" applyProtection="1">
      <alignment horizontal="left" vertical="top" wrapText="1"/>
    </xf>
    <xf numFmtId="0" fontId="8" fillId="0" borderId="36"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30"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37" fillId="0" borderId="0" xfId="0" applyFont="1" applyFill="1" applyBorder="1" applyAlignment="1" applyProtection="1">
      <alignment horizontal="left" wrapText="1"/>
    </xf>
    <xf numFmtId="0" fontId="37" fillId="0" borderId="18" xfId="0" applyFont="1" applyFill="1" applyBorder="1" applyAlignment="1" applyProtection="1">
      <alignment horizontal="left" wrapText="1"/>
    </xf>
    <xf numFmtId="0" fontId="36" fillId="0" borderId="0" xfId="0" applyFont="1" applyFill="1" applyBorder="1" applyAlignment="1" applyProtection="1">
      <alignment horizontal="right" vertical="center"/>
    </xf>
    <xf numFmtId="0" fontId="36" fillId="0" borderId="18" xfId="0" applyFont="1" applyFill="1" applyBorder="1" applyAlignment="1" applyProtection="1">
      <alignment horizontal="right" vertical="center"/>
    </xf>
    <xf numFmtId="164" fontId="5" fillId="0" borderId="2" xfId="38" applyNumberFormat="1" applyFont="1" applyFill="1" applyBorder="1" applyAlignment="1" applyProtection="1">
      <alignment horizontal="left" vertical="center"/>
    </xf>
    <xf numFmtId="0" fontId="37" fillId="0" borderId="4" xfId="0" applyFont="1" applyFill="1" applyBorder="1" applyAlignment="1">
      <alignment horizontal="left" vertical="top" wrapText="1"/>
    </xf>
    <xf numFmtId="0" fontId="37" fillId="0" borderId="17" xfId="0" applyFont="1" applyFill="1" applyBorder="1" applyAlignment="1">
      <alignment horizontal="left" vertical="top" wrapText="1"/>
    </xf>
    <xf numFmtId="0" fontId="37" fillId="0" borderId="4" xfId="0" applyFont="1" applyFill="1" applyBorder="1" applyAlignment="1">
      <alignment vertical="top" wrapText="1"/>
    </xf>
    <xf numFmtId="0" fontId="37" fillId="0" borderId="17" xfId="0" applyFont="1" applyFill="1" applyBorder="1" applyAlignment="1">
      <alignmen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5">
    <dxf>
      <fill>
        <patternFill>
          <fgColor indexed="64"/>
          <bgColor rgb="FFFFC000"/>
        </patternFill>
      </fill>
    </dxf>
    <dxf>
      <fill>
        <patternFill>
          <fgColor indexed="64"/>
          <bgColor rgb="FFFFC000"/>
        </patternFill>
      </fill>
    </dxf>
    <dxf>
      <fill>
        <patternFill>
          <fgColor indexed="64"/>
          <bgColor rgb="FFFFC000"/>
        </patternFill>
      </fill>
    </dxf>
    <dxf>
      <fill>
        <patternFill>
          <fgColor indexed="64"/>
          <bgColor rgb="FFFFC000"/>
        </patternFill>
      </fill>
    </dxf>
    <dxf>
      <fill>
        <patternFill>
          <fgColor indexed="64"/>
          <bgColor rgb="FFFFC000"/>
        </patternFill>
      </fill>
    </dxf>
  </dxfs>
  <tableStyles count="0" defaultTableStyle="TableStyleMedium9" defaultPivotStyle="PivotStyleLight16"/>
  <colors>
    <mruColors>
      <color rgb="FF004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504825</xdr:colOff>
          <xdr:row>6</xdr:row>
          <xdr:rowOff>28575</xdr:rowOff>
        </xdr:from>
        <xdr:to>
          <xdr:col>7</xdr:col>
          <xdr:colOff>571500</xdr:colOff>
          <xdr:row>8</xdr:row>
          <xdr:rowOff>133350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START</a:t>
              </a:r>
            </a:p>
          </xdr:txBody>
        </xdr:sp>
        <xdr:clientData fPrintsWithSheet="0"/>
      </xdr:twoCellAnchor>
    </mc:Choice>
    <mc:Fallback/>
  </mc:AlternateContent>
  <xdr:twoCellAnchor editAs="oneCell">
    <xdr:from>
      <xdr:col>0</xdr:col>
      <xdr:colOff>228600</xdr:colOff>
      <xdr:row>0</xdr:row>
      <xdr:rowOff>171450</xdr:rowOff>
    </xdr:from>
    <xdr:to>
      <xdr:col>1</xdr:col>
      <xdr:colOff>28575</xdr:colOff>
      <xdr:row>2</xdr:row>
      <xdr:rowOff>57150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71450"/>
          <a:ext cx="666750" cy="28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171450</xdr:rowOff>
    </xdr:from>
    <xdr:to>
      <xdr:col>1</xdr:col>
      <xdr:colOff>19050</xdr:colOff>
      <xdr:row>2</xdr:row>
      <xdr:rowOff>57150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71450"/>
          <a:ext cx="666750" cy="285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0</xdr:row>
          <xdr:rowOff>85725</xdr:rowOff>
        </xdr:from>
        <xdr:to>
          <xdr:col>9</xdr:col>
          <xdr:colOff>0</xdr:colOff>
          <xdr:row>2</xdr:row>
          <xdr:rowOff>0</xdr:rowOff>
        </xdr:to>
        <xdr:sp macro="" textlink="">
          <xdr:nvSpPr>
            <xdr:cNvPr id="6150" name="Button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check data</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0</xdr:row>
          <xdr:rowOff>85725</xdr:rowOff>
        </xdr:from>
        <xdr:to>
          <xdr:col>9</xdr:col>
          <xdr:colOff>0</xdr:colOff>
          <xdr:row>2</xdr:row>
          <xdr:rowOff>0</xdr:rowOff>
        </xdr:to>
        <xdr:sp macro="" textlink="">
          <xdr:nvSpPr>
            <xdr:cNvPr id="1036" name="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check data</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0</xdr:row>
          <xdr:rowOff>85725</xdr:rowOff>
        </xdr:from>
        <xdr:to>
          <xdr:col>9</xdr:col>
          <xdr:colOff>0</xdr:colOff>
          <xdr:row>2</xdr:row>
          <xdr:rowOff>0</xdr:rowOff>
        </xdr:to>
        <xdr:sp macro="" textlink="">
          <xdr:nvSpPr>
            <xdr:cNvPr id="5126" name="Button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check data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0</xdr:row>
          <xdr:rowOff>85725</xdr:rowOff>
        </xdr:from>
        <xdr:to>
          <xdr:col>9</xdr:col>
          <xdr:colOff>0</xdr:colOff>
          <xdr:row>2</xdr:row>
          <xdr:rowOff>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check data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0</xdr:row>
          <xdr:rowOff>85725</xdr:rowOff>
        </xdr:from>
        <xdr:to>
          <xdr:col>9</xdr:col>
          <xdr:colOff>0</xdr:colOff>
          <xdr:row>2</xdr:row>
          <xdr:rowOff>0</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check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iea.blob.core.windows.net/assets/3432ae79-1645-4cf1-a415-faa3588e6f29/RDDManual.pdf" TargetMode="External"/><Relationship Id="rId2" Type="http://schemas.openxmlformats.org/officeDocument/2006/relationships/hyperlink" Target="https://www.iea.org/reports/energy-technology-rd-and-d-budgets-2019" TargetMode="External"/><Relationship Id="rId1" Type="http://schemas.openxmlformats.org/officeDocument/2006/relationships/hyperlink" Target="https://www.iea.org/subscribe-to-data-services/energy-technology-rd-and-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tint="0.39997558519241921"/>
  </sheetPr>
  <dimension ref="A1:I22"/>
  <sheetViews>
    <sheetView showGridLines="0" tabSelected="1" zoomScaleNormal="100" workbookViewId="0">
      <selection activeCell="E17" sqref="E17"/>
    </sheetView>
  </sheetViews>
  <sheetFormatPr defaultRowHeight="12.75" x14ac:dyDescent="0.2"/>
  <cols>
    <col min="1" max="1" width="13" style="161" customWidth="1"/>
    <col min="2" max="2" width="6.85546875" style="161" customWidth="1"/>
    <col min="3" max="4" width="9.28515625" style="161" customWidth="1"/>
    <col min="5" max="5" width="12.5703125" style="161" customWidth="1"/>
    <col min="6" max="10" width="9.28515625" style="161" customWidth="1"/>
    <col min="11" max="16384" width="9.140625" style="161"/>
  </cols>
  <sheetData>
    <row r="1" spans="1:9" s="160" customFormat="1" ht="15.75" customHeight="1" x14ac:dyDescent="0.25">
      <c r="A1" s="220" t="s">
        <v>204</v>
      </c>
      <c r="B1" s="220"/>
      <c r="C1" s="220"/>
      <c r="D1" s="220"/>
      <c r="E1" s="220"/>
      <c r="F1" s="220"/>
      <c r="G1" s="220"/>
      <c r="H1" s="220"/>
      <c r="I1" s="220"/>
    </row>
    <row r="2" spans="1:9" s="160" customFormat="1" ht="15.75" customHeight="1" x14ac:dyDescent="0.25">
      <c r="A2" s="220" t="s">
        <v>657</v>
      </c>
      <c r="B2" s="220"/>
      <c r="C2" s="220"/>
      <c r="D2" s="220"/>
      <c r="E2" s="220"/>
      <c r="F2" s="220"/>
      <c r="G2" s="220"/>
      <c r="H2" s="220"/>
      <c r="I2" s="220"/>
    </row>
    <row r="3" spans="1:9" s="160" customFormat="1" ht="6.75" customHeight="1" x14ac:dyDescent="0.2">
      <c r="A3" s="215"/>
      <c r="B3" s="215"/>
      <c r="C3" s="215"/>
      <c r="D3" s="215"/>
      <c r="E3" s="215"/>
      <c r="F3" s="215"/>
      <c r="G3" s="215"/>
      <c r="H3" s="215"/>
      <c r="I3" s="217"/>
    </row>
    <row r="4" spans="1:9" s="160" customFormat="1" ht="15.75" customHeight="1" x14ac:dyDescent="0.25">
      <c r="A4" s="220" t="s">
        <v>663</v>
      </c>
      <c r="B4" s="220"/>
      <c r="C4" s="220"/>
      <c r="D4" s="220"/>
      <c r="E4" s="220"/>
      <c r="F4" s="220"/>
      <c r="G4" s="220"/>
      <c r="H4" s="220"/>
      <c r="I4" s="220"/>
    </row>
    <row r="5" spans="1:9" s="160" customFormat="1" ht="15.75" customHeight="1" x14ac:dyDescent="0.25">
      <c r="A5" s="114"/>
      <c r="B5" s="214"/>
      <c r="C5" s="114"/>
      <c r="D5" s="114"/>
      <c r="E5" s="114"/>
      <c r="F5" s="114"/>
      <c r="G5" s="114"/>
      <c r="H5" s="114"/>
      <c r="I5" s="114"/>
    </row>
    <row r="6" spans="1:9" s="160" customFormat="1" ht="12.75" customHeight="1" x14ac:dyDescent="0.2">
      <c r="B6" s="164"/>
    </row>
    <row r="7" spans="1:9" s="160" customFormat="1" ht="12.75" customHeight="1" x14ac:dyDescent="0.2">
      <c r="B7" s="114" t="s">
        <v>205</v>
      </c>
    </row>
    <row r="8" spans="1:9" s="114" customFormat="1" ht="12.75" customHeight="1" x14ac:dyDescent="0.2">
      <c r="B8" s="114" t="s">
        <v>206</v>
      </c>
    </row>
    <row r="9" spans="1:9" s="114" customFormat="1" ht="12.75" customHeight="1" x14ac:dyDescent="0.2">
      <c r="B9" s="114" t="s">
        <v>207</v>
      </c>
    </row>
    <row r="10" spans="1:9" s="114" customFormat="1" ht="12.75" customHeight="1" x14ac:dyDescent="0.2">
      <c r="B10" s="114" t="s">
        <v>210</v>
      </c>
    </row>
    <row r="11" spans="1:9" s="114" customFormat="1" ht="12.75" customHeight="1" x14ac:dyDescent="0.2"/>
    <row r="12" spans="1:9" s="114" customFormat="1" ht="12.75" customHeight="1" x14ac:dyDescent="0.2">
      <c r="B12" s="114" t="s">
        <v>208</v>
      </c>
    </row>
    <row r="13" spans="1:9" s="114" customFormat="1" ht="12.75" customHeight="1" x14ac:dyDescent="0.2"/>
    <row r="14" spans="1:9" s="114" customFormat="1" ht="12.75" customHeight="1" x14ac:dyDescent="0.2"/>
    <row r="15" spans="1:9" s="114" customFormat="1" ht="12.75" customHeight="1" x14ac:dyDescent="0.2"/>
    <row r="16" spans="1:9" s="114" customFormat="1" ht="12.75" customHeight="1" x14ac:dyDescent="0.2">
      <c r="B16" s="112" t="s">
        <v>490</v>
      </c>
    </row>
    <row r="17" spans="2:9" s="114" customFormat="1" ht="20.100000000000001" customHeight="1" x14ac:dyDescent="0.2">
      <c r="B17" s="172" t="s">
        <v>488</v>
      </c>
      <c r="C17" s="176"/>
      <c r="D17" s="176"/>
      <c r="E17" s="168"/>
      <c r="F17" s="168"/>
      <c r="G17" s="168"/>
      <c r="H17" s="168"/>
      <c r="I17" s="168"/>
    </row>
    <row r="18" spans="2:9" s="114" customFormat="1" ht="12.75" customHeight="1" x14ac:dyDescent="0.2">
      <c r="B18" s="221" t="s">
        <v>486</v>
      </c>
      <c r="C18" s="221"/>
      <c r="D18" s="221"/>
      <c r="E18" s="221"/>
      <c r="F18" s="221"/>
      <c r="G18" s="221"/>
      <c r="H18" s="221"/>
      <c r="I18" s="221"/>
    </row>
    <row r="19" spans="2:9" s="114" customFormat="1" ht="20.100000000000001" customHeight="1" x14ac:dyDescent="0.2">
      <c r="B19" s="172" t="s">
        <v>489</v>
      </c>
      <c r="C19" s="176"/>
      <c r="D19" s="176"/>
      <c r="E19" s="168"/>
      <c r="F19" s="168"/>
      <c r="G19" s="168"/>
      <c r="H19" s="168"/>
      <c r="I19" s="168"/>
    </row>
    <row r="20" spans="2:9" s="114" customFormat="1" ht="73.5" customHeight="1" x14ac:dyDescent="0.2">
      <c r="B20" s="221" t="s">
        <v>487</v>
      </c>
      <c r="C20" s="221"/>
      <c r="D20" s="221"/>
      <c r="E20" s="221"/>
      <c r="F20" s="221"/>
      <c r="G20" s="221"/>
      <c r="H20" s="221"/>
      <c r="I20" s="221"/>
    </row>
    <row r="21" spans="2:9" s="114" customFormat="1" ht="12.75" customHeight="1" x14ac:dyDescent="0.2"/>
    <row r="22" spans="2:9" s="114" customFormat="1" ht="12.75" customHeight="1" x14ac:dyDescent="0.2"/>
  </sheetData>
  <mergeCells count="5">
    <mergeCell ref="A1:I1"/>
    <mergeCell ref="A2:I2"/>
    <mergeCell ref="B18:I18"/>
    <mergeCell ref="B20:I20"/>
    <mergeCell ref="A4:I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userstart">
                <anchor moveWithCells="1">
                  <from>
                    <xdr:col>4</xdr:col>
                    <xdr:colOff>504825</xdr:colOff>
                    <xdr:row>6</xdr:row>
                    <xdr:rowOff>28575</xdr:rowOff>
                  </from>
                  <to>
                    <xdr:col>7</xdr:col>
                    <xdr:colOff>571500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H32"/>
  <sheetViews>
    <sheetView workbookViewId="0">
      <selection activeCell="C5" sqref="C5"/>
    </sheetView>
  </sheetViews>
  <sheetFormatPr defaultRowHeight="12.75" x14ac:dyDescent="0.2"/>
  <cols>
    <col min="1" max="1" width="12.28515625" style="7" bestFit="1" customWidth="1"/>
    <col min="2" max="2" width="9.140625" style="7"/>
    <col min="3" max="3" width="12.5703125" style="7" bestFit="1" customWidth="1"/>
    <col min="4" max="5" width="12.5703125" style="7" customWidth="1"/>
    <col min="6" max="256" width="9.140625" style="7"/>
    <col min="257" max="257" width="12.28515625" style="7" bestFit="1" customWidth="1"/>
    <col min="258" max="258" width="9.140625" style="7"/>
    <col min="259" max="259" width="12.5703125" style="7" bestFit="1" customWidth="1"/>
    <col min="260" max="260" width="12.5703125" style="7" customWidth="1"/>
    <col min="261" max="512" width="9.140625" style="7"/>
    <col min="513" max="513" width="12.28515625" style="7" bestFit="1" customWidth="1"/>
    <col min="514" max="514" width="9.140625" style="7"/>
    <col min="515" max="515" width="12.5703125" style="7" bestFit="1" customWidth="1"/>
    <col min="516" max="516" width="12.5703125" style="7" customWidth="1"/>
    <col min="517" max="768" width="9.140625" style="7"/>
    <col min="769" max="769" width="12.28515625" style="7" bestFit="1" customWidth="1"/>
    <col min="770" max="770" width="9.140625" style="7"/>
    <col min="771" max="771" width="12.5703125" style="7" bestFit="1" customWidth="1"/>
    <col min="772" max="772" width="12.5703125" style="7" customWidth="1"/>
    <col min="773" max="1024" width="9.140625" style="7"/>
    <col min="1025" max="1025" width="12.28515625" style="7" bestFit="1" customWidth="1"/>
    <col min="1026" max="1026" width="9.140625" style="7"/>
    <col min="1027" max="1027" width="12.5703125" style="7" bestFit="1" customWidth="1"/>
    <col min="1028" max="1028" width="12.5703125" style="7" customWidth="1"/>
    <col min="1029" max="1280" width="9.140625" style="7"/>
    <col min="1281" max="1281" width="12.28515625" style="7" bestFit="1" customWidth="1"/>
    <col min="1282" max="1282" width="9.140625" style="7"/>
    <col min="1283" max="1283" width="12.5703125" style="7" bestFit="1" customWidth="1"/>
    <col min="1284" max="1284" width="12.5703125" style="7" customWidth="1"/>
    <col min="1285" max="1536" width="9.140625" style="7"/>
    <col min="1537" max="1537" width="12.28515625" style="7" bestFit="1" customWidth="1"/>
    <col min="1538" max="1538" width="9.140625" style="7"/>
    <col min="1539" max="1539" width="12.5703125" style="7" bestFit="1" customWidth="1"/>
    <col min="1540" max="1540" width="12.5703125" style="7" customWidth="1"/>
    <col min="1541" max="1792" width="9.140625" style="7"/>
    <col min="1793" max="1793" width="12.28515625" style="7" bestFit="1" customWidth="1"/>
    <col min="1794" max="1794" width="9.140625" style="7"/>
    <col min="1795" max="1795" width="12.5703125" style="7" bestFit="1" customWidth="1"/>
    <col min="1796" max="1796" width="12.5703125" style="7" customWidth="1"/>
    <col min="1797" max="2048" width="9.140625" style="7"/>
    <col min="2049" max="2049" width="12.28515625" style="7" bestFit="1" customWidth="1"/>
    <col min="2050" max="2050" width="9.140625" style="7"/>
    <col min="2051" max="2051" width="12.5703125" style="7" bestFit="1" customWidth="1"/>
    <col min="2052" max="2052" width="12.5703125" style="7" customWidth="1"/>
    <col min="2053" max="2304" width="9.140625" style="7"/>
    <col min="2305" max="2305" width="12.28515625" style="7" bestFit="1" customWidth="1"/>
    <col min="2306" max="2306" width="9.140625" style="7"/>
    <col min="2307" max="2307" width="12.5703125" style="7" bestFit="1" customWidth="1"/>
    <col min="2308" max="2308" width="12.5703125" style="7" customWidth="1"/>
    <col min="2309" max="2560" width="9.140625" style="7"/>
    <col min="2561" max="2561" width="12.28515625" style="7" bestFit="1" customWidth="1"/>
    <col min="2562" max="2562" width="9.140625" style="7"/>
    <col min="2563" max="2563" width="12.5703125" style="7" bestFit="1" customWidth="1"/>
    <col min="2564" max="2564" width="12.5703125" style="7" customWidth="1"/>
    <col min="2565" max="2816" width="9.140625" style="7"/>
    <col min="2817" max="2817" width="12.28515625" style="7" bestFit="1" customWidth="1"/>
    <col min="2818" max="2818" width="9.140625" style="7"/>
    <col min="2819" max="2819" width="12.5703125" style="7" bestFit="1" customWidth="1"/>
    <col min="2820" max="2820" width="12.5703125" style="7" customWidth="1"/>
    <col min="2821" max="3072" width="9.140625" style="7"/>
    <col min="3073" max="3073" width="12.28515625" style="7" bestFit="1" customWidth="1"/>
    <col min="3074" max="3074" width="9.140625" style="7"/>
    <col min="3075" max="3075" width="12.5703125" style="7" bestFit="1" customWidth="1"/>
    <col min="3076" max="3076" width="12.5703125" style="7" customWidth="1"/>
    <col min="3077" max="3328" width="9.140625" style="7"/>
    <col min="3329" max="3329" width="12.28515625" style="7" bestFit="1" customWidth="1"/>
    <col min="3330" max="3330" width="9.140625" style="7"/>
    <col min="3331" max="3331" width="12.5703125" style="7" bestFit="1" customWidth="1"/>
    <col min="3332" max="3332" width="12.5703125" style="7" customWidth="1"/>
    <col min="3333" max="3584" width="9.140625" style="7"/>
    <col min="3585" max="3585" width="12.28515625" style="7" bestFit="1" customWidth="1"/>
    <col min="3586" max="3586" width="9.140625" style="7"/>
    <col min="3587" max="3587" width="12.5703125" style="7" bestFit="1" customWidth="1"/>
    <col min="3588" max="3588" width="12.5703125" style="7" customWidth="1"/>
    <col min="3589" max="3840" width="9.140625" style="7"/>
    <col min="3841" max="3841" width="12.28515625" style="7" bestFit="1" customWidth="1"/>
    <col min="3842" max="3842" width="9.140625" style="7"/>
    <col min="3843" max="3843" width="12.5703125" style="7" bestFit="1" customWidth="1"/>
    <col min="3844" max="3844" width="12.5703125" style="7" customWidth="1"/>
    <col min="3845" max="4096" width="9.140625" style="7"/>
    <col min="4097" max="4097" width="12.28515625" style="7" bestFit="1" customWidth="1"/>
    <col min="4098" max="4098" width="9.140625" style="7"/>
    <col min="4099" max="4099" width="12.5703125" style="7" bestFit="1" customWidth="1"/>
    <col min="4100" max="4100" width="12.5703125" style="7" customWidth="1"/>
    <col min="4101" max="4352" width="9.140625" style="7"/>
    <col min="4353" max="4353" width="12.28515625" style="7" bestFit="1" customWidth="1"/>
    <col min="4354" max="4354" width="9.140625" style="7"/>
    <col min="4355" max="4355" width="12.5703125" style="7" bestFit="1" customWidth="1"/>
    <col min="4356" max="4356" width="12.5703125" style="7" customWidth="1"/>
    <col min="4357" max="4608" width="9.140625" style="7"/>
    <col min="4609" max="4609" width="12.28515625" style="7" bestFit="1" customWidth="1"/>
    <col min="4610" max="4610" width="9.140625" style="7"/>
    <col min="4611" max="4611" width="12.5703125" style="7" bestFit="1" customWidth="1"/>
    <col min="4612" max="4612" width="12.5703125" style="7" customWidth="1"/>
    <col min="4613" max="4864" width="9.140625" style="7"/>
    <col min="4865" max="4865" width="12.28515625" style="7" bestFit="1" customWidth="1"/>
    <col min="4866" max="4866" width="9.140625" style="7"/>
    <col min="4867" max="4867" width="12.5703125" style="7" bestFit="1" customWidth="1"/>
    <col min="4868" max="4868" width="12.5703125" style="7" customWidth="1"/>
    <col min="4869" max="5120" width="9.140625" style="7"/>
    <col min="5121" max="5121" width="12.28515625" style="7" bestFit="1" customWidth="1"/>
    <col min="5122" max="5122" width="9.140625" style="7"/>
    <col min="5123" max="5123" width="12.5703125" style="7" bestFit="1" customWidth="1"/>
    <col min="5124" max="5124" width="12.5703125" style="7" customWidth="1"/>
    <col min="5125" max="5376" width="9.140625" style="7"/>
    <col min="5377" max="5377" width="12.28515625" style="7" bestFit="1" customWidth="1"/>
    <col min="5378" max="5378" width="9.140625" style="7"/>
    <col min="5379" max="5379" width="12.5703125" style="7" bestFit="1" customWidth="1"/>
    <col min="5380" max="5380" width="12.5703125" style="7" customWidth="1"/>
    <col min="5381" max="5632" width="9.140625" style="7"/>
    <col min="5633" max="5633" width="12.28515625" style="7" bestFit="1" customWidth="1"/>
    <col min="5634" max="5634" width="9.140625" style="7"/>
    <col min="5635" max="5635" width="12.5703125" style="7" bestFit="1" customWidth="1"/>
    <col min="5636" max="5636" width="12.5703125" style="7" customWidth="1"/>
    <col min="5637" max="5888" width="9.140625" style="7"/>
    <col min="5889" max="5889" width="12.28515625" style="7" bestFit="1" customWidth="1"/>
    <col min="5890" max="5890" width="9.140625" style="7"/>
    <col min="5891" max="5891" width="12.5703125" style="7" bestFit="1" customWidth="1"/>
    <col min="5892" max="5892" width="12.5703125" style="7" customWidth="1"/>
    <col min="5893" max="6144" width="9.140625" style="7"/>
    <col min="6145" max="6145" width="12.28515625" style="7" bestFit="1" customWidth="1"/>
    <col min="6146" max="6146" width="9.140625" style="7"/>
    <col min="6147" max="6147" width="12.5703125" style="7" bestFit="1" customWidth="1"/>
    <col min="6148" max="6148" width="12.5703125" style="7" customWidth="1"/>
    <col min="6149" max="6400" width="9.140625" style="7"/>
    <col min="6401" max="6401" width="12.28515625" style="7" bestFit="1" customWidth="1"/>
    <col min="6402" max="6402" width="9.140625" style="7"/>
    <col min="6403" max="6403" width="12.5703125" style="7" bestFit="1" customWidth="1"/>
    <col min="6404" max="6404" width="12.5703125" style="7" customWidth="1"/>
    <col min="6405" max="6656" width="9.140625" style="7"/>
    <col min="6657" max="6657" width="12.28515625" style="7" bestFit="1" customWidth="1"/>
    <col min="6658" max="6658" width="9.140625" style="7"/>
    <col min="6659" max="6659" width="12.5703125" style="7" bestFit="1" customWidth="1"/>
    <col min="6660" max="6660" width="12.5703125" style="7" customWidth="1"/>
    <col min="6661" max="6912" width="9.140625" style="7"/>
    <col min="6913" max="6913" width="12.28515625" style="7" bestFit="1" customWidth="1"/>
    <col min="6914" max="6914" width="9.140625" style="7"/>
    <col min="6915" max="6915" width="12.5703125" style="7" bestFit="1" customWidth="1"/>
    <col min="6916" max="6916" width="12.5703125" style="7" customWidth="1"/>
    <col min="6917" max="7168" width="9.140625" style="7"/>
    <col min="7169" max="7169" width="12.28515625" style="7" bestFit="1" customWidth="1"/>
    <col min="7170" max="7170" width="9.140625" style="7"/>
    <col min="7171" max="7171" width="12.5703125" style="7" bestFit="1" customWidth="1"/>
    <col min="7172" max="7172" width="12.5703125" style="7" customWidth="1"/>
    <col min="7173" max="7424" width="9.140625" style="7"/>
    <col min="7425" max="7425" width="12.28515625" style="7" bestFit="1" customWidth="1"/>
    <col min="7426" max="7426" width="9.140625" style="7"/>
    <col min="7427" max="7427" width="12.5703125" style="7" bestFit="1" customWidth="1"/>
    <col min="7428" max="7428" width="12.5703125" style="7" customWidth="1"/>
    <col min="7429" max="7680" width="9.140625" style="7"/>
    <col min="7681" max="7681" width="12.28515625" style="7" bestFit="1" customWidth="1"/>
    <col min="7682" max="7682" width="9.140625" style="7"/>
    <col min="7683" max="7683" width="12.5703125" style="7" bestFit="1" customWidth="1"/>
    <col min="7684" max="7684" width="12.5703125" style="7" customWidth="1"/>
    <col min="7685" max="7936" width="9.140625" style="7"/>
    <col min="7937" max="7937" width="12.28515625" style="7" bestFit="1" customWidth="1"/>
    <col min="7938" max="7938" width="9.140625" style="7"/>
    <col min="7939" max="7939" width="12.5703125" style="7" bestFit="1" customWidth="1"/>
    <col min="7940" max="7940" width="12.5703125" style="7" customWidth="1"/>
    <col min="7941" max="8192" width="9.140625" style="7"/>
    <col min="8193" max="8193" width="12.28515625" style="7" bestFit="1" customWidth="1"/>
    <col min="8194" max="8194" width="9.140625" style="7"/>
    <col min="8195" max="8195" width="12.5703125" style="7" bestFit="1" customWidth="1"/>
    <col min="8196" max="8196" width="12.5703125" style="7" customWidth="1"/>
    <col min="8197" max="8448" width="9.140625" style="7"/>
    <col min="8449" max="8449" width="12.28515625" style="7" bestFit="1" customWidth="1"/>
    <col min="8450" max="8450" width="9.140625" style="7"/>
    <col min="8451" max="8451" width="12.5703125" style="7" bestFit="1" customWidth="1"/>
    <col min="8452" max="8452" width="12.5703125" style="7" customWidth="1"/>
    <col min="8453" max="8704" width="9.140625" style="7"/>
    <col min="8705" max="8705" width="12.28515625" style="7" bestFit="1" customWidth="1"/>
    <col min="8706" max="8706" width="9.140625" style="7"/>
    <col min="8707" max="8707" width="12.5703125" style="7" bestFit="1" customWidth="1"/>
    <col min="8708" max="8708" width="12.5703125" style="7" customWidth="1"/>
    <col min="8709" max="8960" width="9.140625" style="7"/>
    <col min="8961" max="8961" width="12.28515625" style="7" bestFit="1" customWidth="1"/>
    <col min="8962" max="8962" width="9.140625" style="7"/>
    <col min="8963" max="8963" width="12.5703125" style="7" bestFit="1" customWidth="1"/>
    <col min="8964" max="8964" width="12.5703125" style="7" customWidth="1"/>
    <col min="8965" max="9216" width="9.140625" style="7"/>
    <col min="9217" max="9217" width="12.28515625" style="7" bestFit="1" customWidth="1"/>
    <col min="9218" max="9218" width="9.140625" style="7"/>
    <col min="9219" max="9219" width="12.5703125" style="7" bestFit="1" customWidth="1"/>
    <col min="9220" max="9220" width="12.5703125" style="7" customWidth="1"/>
    <col min="9221" max="9472" width="9.140625" style="7"/>
    <col min="9473" max="9473" width="12.28515625" style="7" bestFit="1" customWidth="1"/>
    <col min="9474" max="9474" width="9.140625" style="7"/>
    <col min="9475" max="9475" width="12.5703125" style="7" bestFit="1" customWidth="1"/>
    <col min="9476" max="9476" width="12.5703125" style="7" customWidth="1"/>
    <col min="9477" max="9728" width="9.140625" style="7"/>
    <col min="9729" max="9729" width="12.28515625" style="7" bestFit="1" customWidth="1"/>
    <col min="9730" max="9730" width="9.140625" style="7"/>
    <col min="9731" max="9731" width="12.5703125" style="7" bestFit="1" customWidth="1"/>
    <col min="9732" max="9732" width="12.5703125" style="7" customWidth="1"/>
    <col min="9733" max="9984" width="9.140625" style="7"/>
    <col min="9985" max="9985" width="12.28515625" style="7" bestFit="1" customWidth="1"/>
    <col min="9986" max="9986" width="9.140625" style="7"/>
    <col min="9987" max="9987" width="12.5703125" style="7" bestFit="1" customWidth="1"/>
    <col min="9988" max="9988" width="12.5703125" style="7" customWidth="1"/>
    <col min="9989" max="10240" width="9.140625" style="7"/>
    <col min="10241" max="10241" width="12.28515625" style="7" bestFit="1" customWidth="1"/>
    <col min="10242" max="10242" width="9.140625" style="7"/>
    <col min="10243" max="10243" width="12.5703125" style="7" bestFit="1" customWidth="1"/>
    <col min="10244" max="10244" width="12.5703125" style="7" customWidth="1"/>
    <col min="10245" max="10496" width="9.140625" style="7"/>
    <col min="10497" max="10497" width="12.28515625" style="7" bestFit="1" customWidth="1"/>
    <col min="10498" max="10498" width="9.140625" style="7"/>
    <col min="10499" max="10499" width="12.5703125" style="7" bestFit="1" customWidth="1"/>
    <col min="10500" max="10500" width="12.5703125" style="7" customWidth="1"/>
    <col min="10501" max="10752" width="9.140625" style="7"/>
    <col min="10753" max="10753" width="12.28515625" style="7" bestFit="1" customWidth="1"/>
    <col min="10754" max="10754" width="9.140625" style="7"/>
    <col min="10755" max="10755" width="12.5703125" style="7" bestFit="1" customWidth="1"/>
    <col min="10756" max="10756" width="12.5703125" style="7" customWidth="1"/>
    <col min="10757" max="11008" width="9.140625" style="7"/>
    <col min="11009" max="11009" width="12.28515625" style="7" bestFit="1" customWidth="1"/>
    <col min="11010" max="11010" width="9.140625" style="7"/>
    <col min="11011" max="11011" width="12.5703125" style="7" bestFit="1" customWidth="1"/>
    <col min="11012" max="11012" width="12.5703125" style="7" customWidth="1"/>
    <col min="11013" max="11264" width="9.140625" style="7"/>
    <col min="11265" max="11265" width="12.28515625" style="7" bestFit="1" customWidth="1"/>
    <col min="11266" max="11266" width="9.140625" style="7"/>
    <col min="11267" max="11267" width="12.5703125" style="7" bestFit="1" customWidth="1"/>
    <col min="11268" max="11268" width="12.5703125" style="7" customWidth="1"/>
    <col min="11269" max="11520" width="9.140625" style="7"/>
    <col min="11521" max="11521" width="12.28515625" style="7" bestFit="1" customWidth="1"/>
    <col min="11522" max="11522" width="9.140625" style="7"/>
    <col min="11523" max="11523" width="12.5703125" style="7" bestFit="1" customWidth="1"/>
    <col min="11524" max="11524" width="12.5703125" style="7" customWidth="1"/>
    <col min="11525" max="11776" width="9.140625" style="7"/>
    <col min="11777" max="11777" width="12.28515625" style="7" bestFit="1" customWidth="1"/>
    <col min="11778" max="11778" width="9.140625" style="7"/>
    <col min="11779" max="11779" width="12.5703125" style="7" bestFit="1" customWidth="1"/>
    <col min="11780" max="11780" width="12.5703125" style="7" customWidth="1"/>
    <col min="11781" max="12032" width="9.140625" style="7"/>
    <col min="12033" max="12033" width="12.28515625" style="7" bestFit="1" customWidth="1"/>
    <col min="12034" max="12034" width="9.140625" style="7"/>
    <col min="12035" max="12035" width="12.5703125" style="7" bestFit="1" customWidth="1"/>
    <col min="12036" max="12036" width="12.5703125" style="7" customWidth="1"/>
    <col min="12037" max="12288" width="9.140625" style="7"/>
    <col min="12289" max="12289" width="12.28515625" style="7" bestFit="1" customWidth="1"/>
    <col min="12290" max="12290" width="9.140625" style="7"/>
    <col min="12291" max="12291" width="12.5703125" style="7" bestFit="1" customWidth="1"/>
    <col min="12292" max="12292" width="12.5703125" style="7" customWidth="1"/>
    <col min="12293" max="12544" width="9.140625" style="7"/>
    <col min="12545" max="12545" width="12.28515625" style="7" bestFit="1" customWidth="1"/>
    <col min="12546" max="12546" width="9.140625" style="7"/>
    <col min="12547" max="12547" width="12.5703125" style="7" bestFit="1" customWidth="1"/>
    <col min="12548" max="12548" width="12.5703125" style="7" customWidth="1"/>
    <col min="12549" max="12800" width="9.140625" style="7"/>
    <col min="12801" max="12801" width="12.28515625" style="7" bestFit="1" customWidth="1"/>
    <col min="12802" max="12802" width="9.140625" style="7"/>
    <col min="12803" max="12803" width="12.5703125" style="7" bestFit="1" customWidth="1"/>
    <col min="12804" max="12804" width="12.5703125" style="7" customWidth="1"/>
    <col min="12805" max="13056" width="9.140625" style="7"/>
    <col min="13057" max="13057" width="12.28515625" style="7" bestFit="1" customWidth="1"/>
    <col min="13058" max="13058" width="9.140625" style="7"/>
    <col min="13059" max="13059" width="12.5703125" style="7" bestFit="1" customWidth="1"/>
    <col min="13060" max="13060" width="12.5703125" style="7" customWidth="1"/>
    <col min="13061" max="13312" width="9.140625" style="7"/>
    <col min="13313" max="13313" width="12.28515625" style="7" bestFit="1" customWidth="1"/>
    <col min="13314" max="13314" width="9.140625" style="7"/>
    <col min="13315" max="13315" width="12.5703125" style="7" bestFit="1" customWidth="1"/>
    <col min="13316" max="13316" width="12.5703125" style="7" customWidth="1"/>
    <col min="13317" max="13568" width="9.140625" style="7"/>
    <col min="13569" max="13569" width="12.28515625" style="7" bestFit="1" customWidth="1"/>
    <col min="13570" max="13570" width="9.140625" style="7"/>
    <col min="13571" max="13571" width="12.5703125" style="7" bestFit="1" customWidth="1"/>
    <col min="13572" max="13572" width="12.5703125" style="7" customWidth="1"/>
    <col min="13573" max="13824" width="9.140625" style="7"/>
    <col min="13825" max="13825" width="12.28515625" style="7" bestFit="1" customWidth="1"/>
    <col min="13826" max="13826" width="9.140625" style="7"/>
    <col min="13827" max="13827" width="12.5703125" style="7" bestFit="1" customWidth="1"/>
    <col min="13828" max="13828" width="12.5703125" style="7" customWidth="1"/>
    <col min="13829" max="14080" width="9.140625" style="7"/>
    <col min="14081" max="14081" width="12.28515625" style="7" bestFit="1" customWidth="1"/>
    <col min="14082" max="14082" width="9.140625" style="7"/>
    <col min="14083" max="14083" width="12.5703125" style="7" bestFit="1" customWidth="1"/>
    <col min="14084" max="14084" width="12.5703125" style="7" customWidth="1"/>
    <col min="14085" max="14336" width="9.140625" style="7"/>
    <col min="14337" max="14337" width="12.28515625" style="7" bestFit="1" customWidth="1"/>
    <col min="14338" max="14338" width="9.140625" style="7"/>
    <col min="14339" max="14339" width="12.5703125" style="7" bestFit="1" customWidth="1"/>
    <col min="14340" max="14340" width="12.5703125" style="7" customWidth="1"/>
    <col min="14341" max="14592" width="9.140625" style="7"/>
    <col min="14593" max="14593" width="12.28515625" style="7" bestFit="1" customWidth="1"/>
    <col min="14594" max="14594" width="9.140625" style="7"/>
    <col min="14595" max="14595" width="12.5703125" style="7" bestFit="1" customWidth="1"/>
    <col min="14596" max="14596" width="12.5703125" style="7" customWidth="1"/>
    <col min="14597" max="14848" width="9.140625" style="7"/>
    <col min="14849" max="14849" width="12.28515625" style="7" bestFit="1" customWidth="1"/>
    <col min="14850" max="14850" width="9.140625" style="7"/>
    <col min="14851" max="14851" width="12.5703125" style="7" bestFit="1" customWidth="1"/>
    <col min="14852" max="14852" width="12.5703125" style="7" customWidth="1"/>
    <col min="14853" max="15104" width="9.140625" style="7"/>
    <col min="15105" max="15105" width="12.28515625" style="7" bestFit="1" customWidth="1"/>
    <col min="15106" max="15106" width="9.140625" style="7"/>
    <col min="15107" max="15107" width="12.5703125" style="7" bestFit="1" customWidth="1"/>
    <col min="15108" max="15108" width="12.5703125" style="7" customWidth="1"/>
    <col min="15109" max="15360" width="9.140625" style="7"/>
    <col min="15361" max="15361" width="12.28515625" style="7" bestFit="1" customWidth="1"/>
    <col min="15362" max="15362" width="9.140625" style="7"/>
    <col min="15363" max="15363" width="12.5703125" style="7" bestFit="1" customWidth="1"/>
    <col min="15364" max="15364" width="12.5703125" style="7" customWidth="1"/>
    <col min="15365" max="15616" width="9.140625" style="7"/>
    <col min="15617" max="15617" width="12.28515625" style="7" bestFit="1" customWidth="1"/>
    <col min="15618" max="15618" width="9.140625" style="7"/>
    <col min="15619" max="15619" width="12.5703125" style="7" bestFit="1" customWidth="1"/>
    <col min="15620" max="15620" width="12.5703125" style="7" customWidth="1"/>
    <col min="15621" max="15872" width="9.140625" style="7"/>
    <col min="15873" max="15873" width="12.28515625" style="7" bestFit="1" customWidth="1"/>
    <col min="15874" max="15874" width="9.140625" style="7"/>
    <col min="15875" max="15875" width="12.5703125" style="7" bestFit="1" customWidth="1"/>
    <col min="15876" max="15876" width="12.5703125" style="7" customWidth="1"/>
    <col min="15877" max="16128" width="9.140625" style="7"/>
    <col min="16129" max="16129" width="12.28515625" style="7" bestFit="1" customWidth="1"/>
    <col min="16130" max="16130" width="9.140625" style="7"/>
    <col min="16131" max="16131" width="12.5703125" style="7" bestFit="1" customWidth="1"/>
    <col min="16132" max="16132" width="12.5703125" style="7" customWidth="1"/>
    <col min="16133" max="16384" width="9.140625" style="7"/>
  </cols>
  <sheetData>
    <row r="3" spans="1:8" x14ac:dyDescent="0.2">
      <c r="A3" s="87" t="s">
        <v>239</v>
      </c>
      <c r="C3" s="7" t="s">
        <v>470</v>
      </c>
    </row>
    <row r="4" spans="1:8" x14ac:dyDescent="0.2">
      <c r="A4" s="87"/>
    </row>
    <row r="5" spans="1:8" x14ac:dyDescent="0.2">
      <c r="A5" s="87" t="s">
        <v>240</v>
      </c>
      <c r="C5" s="7">
        <v>2016</v>
      </c>
      <c r="D5" s="7">
        <v>2017</v>
      </c>
    </row>
    <row r="6" spans="1:8" x14ac:dyDescent="0.2">
      <c r="A6" s="87"/>
    </row>
    <row r="7" spans="1:8" x14ac:dyDescent="0.2">
      <c r="A7" s="87" t="s">
        <v>241</v>
      </c>
      <c r="C7" s="7">
        <v>2012</v>
      </c>
      <c r="D7" s="7">
        <v>2013</v>
      </c>
      <c r="E7" s="7">
        <v>2014</v>
      </c>
      <c r="F7" s="7">
        <v>2015</v>
      </c>
      <c r="G7" s="7">
        <v>2016</v>
      </c>
      <c r="H7" s="7">
        <v>2017</v>
      </c>
    </row>
    <row r="11" spans="1:8" x14ac:dyDescent="0.2">
      <c r="A11" s="87" t="s">
        <v>242</v>
      </c>
      <c r="B11" s="87"/>
      <c r="E11" s="133" t="s">
        <v>243</v>
      </c>
      <c r="F11" s="133"/>
      <c r="G11" s="133"/>
    </row>
    <row r="12" spans="1:8" x14ac:dyDescent="0.2">
      <c r="A12" s="87"/>
      <c r="B12" s="87"/>
      <c r="E12" s="134" t="s">
        <v>244</v>
      </c>
      <c r="F12" s="134" t="s">
        <v>245</v>
      </c>
      <c r="G12" s="133"/>
    </row>
    <row r="13" spans="1:8" x14ac:dyDescent="0.2">
      <c r="A13" s="87" t="s">
        <v>244</v>
      </c>
      <c r="B13" s="87" t="s">
        <v>246</v>
      </c>
      <c r="E13" s="133" t="s">
        <v>251</v>
      </c>
      <c r="F13" s="133" t="str">
        <f>VLOOKUP(E13,A14:B23,2,FALSE)</f>
        <v>STATE-OWNED R&amp;D</v>
      </c>
      <c r="G13" s="133"/>
    </row>
    <row r="14" spans="1:8" x14ac:dyDescent="0.2">
      <c r="A14" s="135" t="s">
        <v>248</v>
      </c>
      <c r="B14" s="88" t="s">
        <v>249</v>
      </c>
    </row>
    <row r="15" spans="1:8" x14ac:dyDescent="0.2">
      <c r="A15" s="135" t="s">
        <v>247</v>
      </c>
      <c r="B15" s="7" t="s">
        <v>250</v>
      </c>
    </row>
    <row r="16" spans="1:8" x14ac:dyDescent="0.2">
      <c r="A16" s="135" t="s">
        <v>251</v>
      </c>
      <c r="B16" s="7" t="s">
        <v>252</v>
      </c>
    </row>
    <row r="17" spans="1:2" x14ac:dyDescent="0.2">
      <c r="A17" s="135" t="s">
        <v>253</v>
      </c>
      <c r="B17" s="7" t="s">
        <v>254</v>
      </c>
    </row>
    <row r="18" spans="1:2" x14ac:dyDescent="0.2">
      <c r="A18" s="135" t="s">
        <v>255</v>
      </c>
    </row>
    <row r="19" spans="1:2" x14ac:dyDescent="0.2">
      <c r="A19" s="135" t="s">
        <v>256</v>
      </c>
    </row>
    <row r="20" spans="1:2" x14ac:dyDescent="0.2">
      <c r="A20" s="135" t="s">
        <v>257</v>
      </c>
    </row>
    <row r="21" spans="1:2" x14ac:dyDescent="0.2">
      <c r="A21" s="135" t="s">
        <v>258</v>
      </c>
    </row>
    <row r="22" spans="1:2" x14ac:dyDescent="0.2">
      <c r="A22" s="135" t="s">
        <v>259</v>
      </c>
    </row>
    <row r="23" spans="1:2" x14ac:dyDescent="0.2">
      <c r="A23" s="135" t="s">
        <v>260</v>
      </c>
    </row>
    <row r="32" spans="1:2" ht="17.2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H24"/>
  <sheetViews>
    <sheetView showGridLines="0" zoomScaleNormal="100" workbookViewId="0">
      <selection activeCell="A5" sqref="A5"/>
    </sheetView>
  </sheetViews>
  <sheetFormatPr defaultRowHeight="12.75" x14ac:dyDescent="0.2"/>
  <cols>
    <col min="1" max="1" width="13.140625" style="161" customWidth="1"/>
    <col min="2" max="8" width="10.7109375" style="161" customWidth="1"/>
    <col min="9" max="16384" width="9.140625" style="161"/>
  </cols>
  <sheetData>
    <row r="1" spans="1:8" s="169" customFormat="1" ht="15.75" customHeight="1" x14ac:dyDescent="0.25">
      <c r="A1" s="220" t="str">
        <f>START!A1</f>
        <v>QUESTIONNAIRE FOR COUNTRY SUBMISSIONS</v>
      </c>
      <c r="B1" s="220"/>
      <c r="C1" s="220"/>
      <c r="D1" s="220"/>
      <c r="E1" s="220"/>
      <c r="F1" s="220"/>
      <c r="G1" s="220"/>
      <c r="H1" s="220"/>
    </row>
    <row r="2" spans="1:8" s="169" customFormat="1" ht="15.75" customHeight="1" x14ac:dyDescent="0.25">
      <c r="A2" s="220" t="str">
        <f>START!A2</f>
        <v>FOR THE 2019 / 2020 SLT / CERT ANNUAL REVIEW</v>
      </c>
      <c r="B2" s="220"/>
      <c r="C2" s="220"/>
      <c r="D2" s="220"/>
      <c r="E2" s="220"/>
      <c r="F2" s="220"/>
      <c r="G2" s="220"/>
      <c r="H2" s="220"/>
    </row>
    <row r="3" spans="1:8" s="169" customFormat="1" ht="6.75" customHeight="1" x14ac:dyDescent="0.2">
      <c r="A3" s="215"/>
      <c r="B3" s="215"/>
      <c r="C3" s="215"/>
      <c r="D3" s="215"/>
      <c r="E3" s="215"/>
      <c r="F3" s="215"/>
      <c r="G3" s="215"/>
      <c r="H3" s="215"/>
    </row>
    <row r="4" spans="1:8" s="169" customFormat="1" ht="15.75" customHeight="1" x14ac:dyDescent="0.25">
      <c r="A4" s="216" t="str">
        <f>+START!A4</f>
        <v>Country</v>
      </c>
      <c r="B4" s="215"/>
      <c r="C4" s="215"/>
      <c r="D4" s="215"/>
      <c r="E4" s="215"/>
      <c r="F4" s="215"/>
      <c r="G4" s="215"/>
      <c r="H4" s="215"/>
    </row>
    <row r="5" spans="1:8" s="169" customFormat="1" ht="15.75" customHeight="1" thickBot="1" x14ac:dyDescent="0.3">
      <c r="A5" s="217"/>
      <c r="B5" s="218"/>
      <c r="C5" s="217"/>
      <c r="D5" s="217"/>
      <c r="E5" s="217"/>
      <c r="F5" s="217"/>
      <c r="G5" s="217"/>
      <c r="H5" s="217"/>
    </row>
    <row r="6" spans="1:8" s="170" customFormat="1" ht="21" customHeight="1" thickBot="1" x14ac:dyDescent="0.25">
      <c r="A6" s="123" t="s">
        <v>220</v>
      </c>
      <c r="B6" s="123"/>
      <c r="C6" s="123"/>
      <c r="D6" s="123"/>
      <c r="E6" s="123"/>
      <c r="F6" s="123"/>
      <c r="G6" s="123"/>
      <c r="H6" s="123"/>
    </row>
    <row r="7" spans="1:8" ht="6.75" customHeight="1" x14ac:dyDescent="0.2"/>
    <row r="8" spans="1:8" x14ac:dyDescent="0.2">
      <c r="A8" s="162" t="s">
        <v>468</v>
      </c>
      <c r="B8" s="165"/>
    </row>
    <row r="9" spans="1:8" ht="21" customHeight="1" x14ac:dyDescent="0.2">
      <c r="A9" s="182" t="s">
        <v>482</v>
      </c>
    </row>
    <row r="10" spans="1:8" ht="15" customHeight="1" x14ac:dyDescent="0.25">
      <c r="A10" s="177"/>
      <c r="B10" s="178" t="s">
        <v>211</v>
      </c>
      <c r="C10" s="179"/>
      <c r="D10" s="179"/>
      <c r="E10" s="179"/>
      <c r="F10" s="180" t="s">
        <v>213</v>
      </c>
      <c r="G10" s="181"/>
      <c r="H10" s="179"/>
    </row>
    <row r="11" spans="1:8" x14ac:dyDescent="0.2">
      <c r="A11" s="183" t="s">
        <v>216</v>
      </c>
      <c r="B11" s="175" t="s">
        <v>212</v>
      </c>
      <c r="C11" s="166"/>
      <c r="D11" s="166"/>
      <c r="E11" s="166"/>
      <c r="F11" s="163" t="s">
        <v>214</v>
      </c>
    </row>
    <row r="12" spans="1:8" x14ac:dyDescent="0.2">
      <c r="A12" s="183" t="s">
        <v>217</v>
      </c>
      <c r="B12" s="175" t="s">
        <v>212</v>
      </c>
      <c r="C12" s="166"/>
      <c r="D12" s="166"/>
      <c r="E12" s="166"/>
      <c r="F12" s="163" t="s">
        <v>202</v>
      </c>
    </row>
    <row r="13" spans="1:8" x14ac:dyDescent="0.2">
      <c r="A13" s="183" t="s">
        <v>218</v>
      </c>
      <c r="B13" s="174" t="s">
        <v>215</v>
      </c>
      <c r="F13" s="163" t="s">
        <v>214</v>
      </c>
    </row>
    <row r="14" spans="1:8" x14ac:dyDescent="0.2">
      <c r="A14" s="183" t="s">
        <v>219</v>
      </c>
      <c r="B14" s="174" t="s">
        <v>215</v>
      </c>
      <c r="F14" s="163" t="s">
        <v>202</v>
      </c>
    </row>
    <row r="15" spans="1:8" s="167" customFormat="1" ht="30" customHeight="1" x14ac:dyDescent="0.2">
      <c r="A15" s="172" t="s">
        <v>479</v>
      </c>
    </row>
    <row r="16" spans="1:8" ht="195.75" customHeight="1" x14ac:dyDescent="0.2">
      <c r="A16" s="221" t="s">
        <v>481</v>
      </c>
      <c r="B16" s="221"/>
      <c r="C16" s="221"/>
      <c r="D16" s="221"/>
      <c r="E16" s="221"/>
      <c r="F16" s="221"/>
      <c r="G16" s="221"/>
      <c r="H16" s="221"/>
    </row>
    <row r="17" spans="1:8" ht="30" customHeight="1" x14ac:dyDescent="0.2">
      <c r="A17" s="172" t="s">
        <v>480</v>
      </c>
      <c r="B17" s="171"/>
      <c r="C17" s="171"/>
      <c r="D17" s="171"/>
      <c r="E17" s="171"/>
      <c r="F17" s="171"/>
      <c r="G17" s="171"/>
      <c r="H17" s="171"/>
    </row>
    <row r="18" spans="1:8" ht="58.5" customHeight="1" x14ac:dyDescent="0.2">
      <c r="A18" s="221" t="s">
        <v>484</v>
      </c>
      <c r="B18" s="221"/>
      <c r="C18" s="221"/>
      <c r="D18" s="221"/>
      <c r="E18" s="221"/>
      <c r="F18" s="221"/>
      <c r="G18" s="221"/>
      <c r="H18" s="221"/>
    </row>
    <row r="19" spans="1:8" ht="30" customHeight="1" x14ac:dyDescent="0.2">
      <c r="A19" s="172" t="s">
        <v>483</v>
      </c>
      <c r="B19" s="173"/>
      <c r="C19" s="173"/>
      <c r="D19" s="173"/>
      <c r="E19" s="173"/>
      <c r="F19" s="173"/>
      <c r="G19" s="173"/>
      <c r="H19" s="173"/>
    </row>
    <row r="20" spans="1:8" ht="24" customHeight="1" x14ac:dyDescent="0.2">
      <c r="A20" s="221" t="s">
        <v>485</v>
      </c>
      <c r="B20" s="221"/>
      <c r="C20" s="221"/>
      <c r="D20" s="221"/>
      <c r="E20" s="221"/>
      <c r="F20" s="221"/>
      <c r="G20" s="221"/>
      <c r="H20" s="221"/>
    </row>
    <row r="21" spans="1:8" ht="18" customHeight="1" x14ac:dyDescent="0.2">
      <c r="A21" s="219" t="s">
        <v>658</v>
      </c>
      <c r="B21" s="176"/>
      <c r="C21" s="176"/>
      <c r="D21" s="168"/>
      <c r="E21" s="168"/>
      <c r="F21" s="168"/>
      <c r="G21" s="168"/>
      <c r="H21" s="168"/>
    </row>
    <row r="22" spans="1:8" ht="18" customHeight="1" x14ac:dyDescent="0.2">
      <c r="A22" s="219" t="s">
        <v>659</v>
      </c>
    </row>
    <row r="23" spans="1:8" ht="18" customHeight="1" x14ac:dyDescent="0.2">
      <c r="A23" s="219" t="s">
        <v>660</v>
      </c>
    </row>
    <row r="24" spans="1:8" ht="18" customHeight="1" x14ac:dyDescent="0.2"/>
  </sheetData>
  <mergeCells count="5">
    <mergeCell ref="A1:H1"/>
    <mergeCell ref="A2:H2"/>
    <mergeCell ref="A16:H16"/>
    <mergeCell ref="A18:H18"/>
    <mergeCell ref="A20:H20"/>
  </mergeCells>
  <hyperlinks>
    <hyperlink ref="A11" location="'GOVT R&amp;D'!A1" display="Table 4.1"/>
    <hyperlink ref="A12" location="'GOVT demonstration'!A1" display="Table 4.2"/>
    <hyperlink ref="A13" location="'STATE-OWNED R&amp;D'!A1" display="Table 4.3"/>
    <hyperlink ref="A14" location="'STATE-OWNED demonstration'!A1" display="Table 4.4"/>
    <hyperlink ref="A22" r:id="rId1"/>
    <hyperlink ref="A23" r:id="rId2"/>
    <hyperlink ref="A21" r:id="rId3"/>
  </hyperlinks>
  <printOptions horizontalCentered="1"/>
  <pageMargins left="0.74803149606299213" right="0.74803149606299213" top="1" bottom="1.71" header="0.51181102362204722" footer="0.51181102362204722"/>
  <pageSetup paperSize="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sheetPr>
  <dimension ref="A1:R35"/>
  <sheetViews>
    <sheetView showGridLines="0" topLeftCell="A4" zoomScaleNormal="100" workbookViewId="0">
      <selection activeCell="J12" sqref="J12"/>
    </sheetView>
  </sheetViews>
  <sheetFormatPr defaultRowHeight="12.75" x14ac:dyDescent="0.2"/>
  <cols>
    <col min="1" max="1" width="11.42578125" style="184" customWidth="1"/>
    <col min="2" max="4" width="9.140625" style="184"/>
    <col min="5" max="5" width="12.5703125" style="184" customWidth="1"/>
    <col min="6" max="16384" width="9.140625" style="184"/>
  </cols>
  <sheetData>
    <row r="1" spans="1:18" s="185" customFormat="1" ht="30" customHeight="1" thickBot="1" x14ac:dyDescent="0.25">
      <c r="A1" s="85" t="s">
        <v>209</v>
      </c>
      <c r="B1" s="86"/>
      <c r="C1" s="86"/>
      <c r="D1" s="86"/>
      <c r="E1" s="86"/>
      <c r="F1" s="86"/>
      <c r="G1" s="86"/>
      <c r="H1" s="86"/>
      <c r="I1" s="86"/>
      <c r="J1" s="192"/>
      <c r="K1" s="192"/>
      <c r="L1" s="192"/>
      <c r="M1" s="192"/>
      <c r="N1" s="192"/>
      <c r="O1" s="192"/>
      <c r="P1" s="192"/>
      <c r="Q1" s="192"/>
      <c r="R1" s="192"/>
    </row>
    <row r="2" spans="1:18" s="186" customFormat="1" ht="27.75" customHeight="1" thickBot="1" x14ac:dyDescent="0.25">
      <c r="A2" s="228" t="s">
        <v>491</v>
      </c>
      <c r="B2" s="228"/>
      <c r="C2" s="228"/>
      <c r="D2" s="228"/>
      <c r="E2" s="228"/>
      <c r="F2" s="228"/>
      <c r="G2" s="228"/>
      <c r="H2" s="228"/>
      <c r="I2" s="228"/>
      <c r="J2" s="193"/>
      <c r="K2" s="193"/>
      <c r="L2" s="193"/>
      <c r="M2" s="193"/>
      <c r="N2" s="193"/>
      <c r="O2" s="193"/>
      <c r="P2" s="193"/>
      <c r="Q2" s="193"/>
      <c r="R2" s="193"/>
    </row>
    <row r="3" spans="1:18" s="186" customFormat="1" ht="5.0999999999999996" customHeight="1" x14ac:dyDescent="0.2">
      <c r="A3" s="184"/>
      <c r="B3" s="184"/>
      <c r="C3" s="184"/>
      <c r="D3" s="184"/>
      <c r="E3" s="184"/>
      <c r="F3" s="184"/>
      <c r="G3" s="184"/>
      <c r="H3" s="184"/>
      <c r="I3" s="184"/>
      <c r="J3" s="193"/>
      <c r="K3" s="193"/>
      <c r="L3" s="193"/>
      <c r="M3" s="193"/>
      <c r="N3" s="193"/>
      <c r="O3" s="193"/>
      <c r="P3" s="193"/>
      <c r="Q3" s="193"/>
      <c r="R3" s="193"/>
    </row>
    <row r="4" spans="1:18" ht="12.75" customHeight="1" x14ac:dyDescent="0.2">
      <c r="A4" s="187" t="s">
        <v>492</v>
      </c>
      <c r="B4" s="229"/>
      <c r="C4" s="230"/>
      <c r="D4" s="230"/>
      <c r="E4" s="230"/>
      <c r="F4" s="230"/>
      <c r="G4" s="230"/>
      <c r="H4" s="230"/>
      <c r="I4" s="231"/>
    </row>
    <row r="5" spans="1:18" ht="12.75" customHeight="1" x14ac:dyDescent="0.2">
      <c r="B5" s="232"/>
      <c r="C5" s="233"/>
      <c r="D5" s="233"/>
      <c r="E5" s="233"/>
      <c r="F5" s="233"/>
      <c r="G5" s="233"/>
      <c r="H5" s="233"/>
      <c r="I5" s="234"/>
    </row>
    <row r="6" spans="1:18" ht="12.75" customHeight="1" x14ac:dyDescent="0.2">
      <c r="B6" s="235"/>
      <c r="C6" s="236"/>
      <c r="D6" s="236"/>
      <c r="E6" s="236"/>
      <c r="F6" s="236"/>
      <c r="G6" s="236"/>
      <c r="H6" s="236"/>
      <c r="I6" s="237"/>
    </row>
    <row r="7" spans="1:18" ht="5.0999999999999996" customHeight="1" x14ac:dyDescent="0.2"/>
    <row r="8" spans="1:18" x14ac:dyDescent="0.2">
      <c r="A8" s="187" t="s">
        <v>493</v>
      </c>
      <c r="B8" s="229"/>
      <c r="C8" s="230"/>
      <c r="D8" s="230"/>
      <c r="E8" s="230"/>
      <c r="F8" s="230"/>
      <c r="G8" s="230"/>
      <c r="H8" s="230"/>
      <c r="I8" s="231"/>
    </row>
    <row r="9" spans="1:18" x14ac:dyDescent="0.2">
      <c r="B9" s="232"/>
      <c r="C9" s="233"/>
      <c r="D9" s="233"/>
      <c r="E9" s="233"/>
      <c r="F9" s="233"/>
      <c r="G9" s="233"/>
      <c r="H9" s="233"/>
      <c r="I9" s="234"/>
    </row>
    <row r="10" spans="1:18" x14ac:dyDescent="0.2">
      <c r="B10" s="235"/>
      <c r="C10" s="236"/>
      <c r="D10" s="236"/>
      <c r="E10" s="236"/>
      <c r="F10" s="236"/>
      <c r="G10" s="236"/>
      <c r="H10" s="236"/>
      <c r="I10" s="237"/>
    </row>
    <row r="11" spans="1:18" ht="5.0999999999999996" customHeight="1" x14ac:dyDescent="0.2"/>
    <row r="12" spans="1:18" x14ac:dyDescent="0.2">
      <c r="A12" s="187" t="s">
        <v>494</v>
      </c>
      <c r="B12" s="229"/>
      <c r="C12" s="230"/>
      <c r="D12" s="230"/>
      <c r="E12" s="230"/>
      <c r="F12" s="230"/>
      <c r="G12" s="230"/>
      <c r="H12" s="230"/>
      <c r="I12" s="231"/>
    </row>
    <row r="13" spans="1:18" x14ac:dyDescent="0.2">
      <c r="B13" s="232"/>
      <c r="C13" s="233"/>
      <c r="D13" s="233"/>
      <c r="E13" s="233"/>
      <c r="F13" s="233"/>
      <c r="G13" s="233"/>
      <c r="H13" s="233"/>
      <c r="I13" s="234"/>
    </row>
    <row r="14" spans="1:18" x14ac:dyDescent="0.2">
      <c r="B14" s="235"/>
      <c r="C14" s="236"/>
      <c r="D14" s="236"/>
      <c r="E14" s="236"/>
      <c r="F14" s="236"/>
      <c r="G14" s="236"/>
      <c r="H14" s="236"/>
      <c r="I14" s="237"/>
    </row>
    <row r="15" spans="1:18" ht="5.0999999999999996" customHeight="1" x14ac:dyDescent="0.2"/>
    <row r="16" spans="1:18" x14ac:dyDescent="0.2">
      <c r="A16" s="187" t="s">
        <v>495</v>
      </c>
      <c r="B16" s="229"/>
      <c r="C16" s="230"/>
      <c r="D16" s="230"/>
      <c r="E16" s="230"/>
      <c r="F16" s="230"/>
      <c r="G16" s="230"/>
      <c r="H16" s="230"/>
      <c r="I16" s="231"/>
    </row>
    <row r="17" spans="1:9" x14ac:dyDescent="0.2">
      <c r="B17" s="232"/>
      <c r="C17" s="233"/>
      <c r="D17" s="233"/>
      <c r="E17" s="233"/>
      <c r="F17" s="233"/>
      <c r="G17" s="233"/>
      <c r="H17" s="233"/>
      <c r="I17" s="234"/>
    </row>
    <row r="18" spans="1:9" x14ac:dyDescent="0.2">
      <c r="B18" s="235"/>
      <c r="C18" s="236"/>
      <c r="D18" s="236"/>
      <c r="E18" s="236"/>
      <c r="F18" s="236"/>
      <c r="G18" s="236"/>
      <c r="H18" s="236"/>
      <c r="I18" s="237"/>
    </row>
    <row r="20" spans="1:9" x14ac:dyDescent="0.2">
      <c r="A20" s="172" t="s">
        <v>478</v>
      </c>
    </row>
    <row r="21" spans="1:9" ht="72.75" customHeight="1" x14ac:dyDescent="0.2">
      <c r="A21" s="190" t="s">
        <v>496</v>
      </c>
      <c r="B21" s="222" t="s">
        <v>661</v>
      </c>
      <c r="C21" s="223"/>
      <c r="D21" s="223"/>
      <c r="E21" s="223"/>
      <c r="F21" s="223"/>
      <c r="G21" s="223"/>
      <c r="H21" s="223"/>
      <c r="I21" s="224"/>
    </row>
    <row r="22" spans="1:9" ht="60" customHeight="1" x14ac:dyDescent="0.2">
      <c r="A22" s="190" t="s">
        <v>497</v>
      </c>
      <c r="B22" s="225"/>
      <c r="C22" s="226"/>
      <c r="D22" s="226"/>
      <c r="E22" s="226"/>
      <c r="F22" s="226"/>
      <c r="G22" s="226"/>
      <c r="H22" s="226"/>
      <c r="I22" s="227"/>
    </row>
    <row r="23" spans="1:9" ht="5.0999999999999996" customHeight="1" x14ac:dyDescent="0.2">
      <c r="A23" s="190"/>
      <c r="B23" s="188"/>
      <c r="C23" s="188"/>
      <c r="D23" s="188"/>
      <c r="E23" s="188"/>
      <c r="F23" s="188"/>
      <c r="G23" s="188"/>
      <c r="H23" s="188"/>
      <c r="I23" s="189"/>
    </row>
    <row r="24" spans="1:9" ht="48.75" customHeight="1" x14ac:dyDescent="0.2">
      <c r="A24" s="190" t="s">
        <v>498</v>
      </c>
      <c r="B24" s="222" t="s">
        <v>500</v>
      </c>
      <c r="C24" s="223"/>
      <c r="D24" s="223"/>
      <c r="E24" s="223"/>
      <c r="F24" s="223"/>
      <c r="G24" s="223"/>
      <c r="H24" s="223"/>
      <c r="I24" s="224"/>
    </row>
    <row r="25" spans="1:9" ht="60" customHeight="1" x14ac:dyDescent="0.2">
      <c r="A25" s="190" t="s">
        <v>497</v>
      </c>
      <c r="B25" s="225"/>
      <c r="C25" s="226"/>
      <c r="D25" s="226"/>
      <c r="E25" s="226"/>
      <c r="F25" s="226"/>
      <c r="G25" s="226"/>
      <c r="H25" s="226"/>
      <c r="I25" s="227"/>
    </row>
    <row r="26" spans="1:9" ht="5.0999999999999996" customHeight="1" x14ac:dyDescent="0.2">
      <c r="A26" s="188"/>
      <c r="B26" s="188"/>
      <c r="C26" s="188"/>
      <c r="D26" s="188"/>
      <c r="E26" s="188"/>
      <c r="F26" s="188"/>
      <c r="G26" s="188"/>
      <c r="H26" s="188"/>
      <c r="I26" s="189"/>
    </row>
    <row r="27" spans="1:9" ht="23.25" customHeight="1" x14ac:dyDescent="0.2">
      <c r="A27" s="190" t="s">
        <v>499</v>
      </c>
      <c r="B27" s="222" t="s">
        <v>501</v>
      </c>
      <c r="C27" s="223"/>
      <c r="D27" s="223"/>
      <c r="E27" s="223"/>
      <c r="F27" s="223"/>
      <c r="G27" s="223"/>
      <c r="H27" s="223"/>
      <c r="I27" s="224"/>
    </row>
    <row r="28" spans="1:9" ht="60" customHeight="1" x14ac:dyDescent="0.2">
      <c r="A28" s="190" t="s">
        <v>497</v>
      </c>
      <c r="B28" s="225"/>
      <c r="C28" s="226"/>
      <c r="D28" s="226"/>
      <c r="E28" s="226"/>
      <c r="F28" s="226"/>
      <c r="G28" s="226"/>
      <c r="H28" s="226"/>
      <c r="I28" s="227"/>
    </row>
    <row r="29" spans="1:9" x14ac:dyDescent="0.2">
      <c r="A29" s="191"/>
    </row>
    <row r="30" spans="1:9" x14ac:dyDescent="0.2">
      <c r="A30" s="191"/>
    </row>
    <row r="31" spans="1:9" x14ac:dyDescent="0.2">
      <c r="A31" s="191"/>
    </row>
    <row r="32" spans="1:9" x14ac:dyDescent="0.2">
      <c r="A32" s="191"/>
    </row>
    <row r="33" spans="1:1" x14ac:dyDescent="0.2">
      <c r="A33" s="191"/>
    </row>
    <row r="34" spans="1:1" x14ac:dyDescent="0.2">
      <c r="A34" s="191"/>
    </row>
    <row r="35" spans="1:1" x14ac:dyDescent="0.2">
      <c r="A35" s="191"/>
    </row>
  </sheetData>
  <mergeCells count="11">
    <mergeCell ref="B24:I24"/>
    <mergeCell ref="B25:I25"/>
    <mergeCell ref="B27:I27"/>
    <mergeCell ref="B28:I28"/>
    <mergeCell ref="A2:I2"/>
    <mergeCell ref="B4:I6"/>
    <mergeCell ref="B8:I10"/>
    <mergeCell ref="B12:I14"/>
    <mergeCell ref="B16:I18"/>
    <mergeCell ref="B21:I21"/>
    <mergeCell ref="B22:I22"/>
  </mergeCells>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56"/>
  </sheetPr>
  <dimension ref="A1:AI227"/>
  <sheetViews>
    <sheetView showGridLines="0" zoomScaleNormal="100" zoomScaleSheetLayoutView="70" workbookViewId="0">
      <pane xSplit="4" ySplit="5" topLeftCell="E6" activePane="bottomRight" state="frozen"/>
      <selection activeCell="J5" sqref="J5"/>
      <selection pane="topRight" activeCell="J5" sqref="J5"/>
      <selection pane="bottomLeft" activeCell="J5" sqref="J5"/>
      <selection pane="bottomRight" activeCell="F2" sqref="F2"/>
    </sheetView>
  </sheetViews>
  <sheetFormatPr defaultRowHeight="12.75" x14ac:dyDescent="0.2"/>
  <cols>
    <col min="1" max="3" width="2.140625" style="8" customWidth="1"/>
    <col min="4" max="4" width="60.7109375" style="8" customWidth="1"/>
    <col min="5" max="10" width="14.42578125" style="8" customWidth="1"/>
    <col min="11" max="12" width="9.42578125" style="8" customWidth="1"/>
    <col min="14" max="14" width="9.42578125" style="8" hidden="1" customWidth="1"/>
    <col min="15" max="15" width="13.85546875" style="7" hidden="1" customWidth="1"/>
    <col min="16" max="26" width="9.140625" hidden="1" customWidth="1"/>
    <col min="27" max="27" width="13.85546875" style="7" hidden="1" customWidth="1"/>
    <col min="28" max="28" width="55" hidden="1" customWidth="1"/>
  </cols>
  <sheetData>
    <row r="1" spans="1:33" s="194" customFormat="1" ht="15" x14ac:dyDescent="0.25">
      <c r="A1" s="48" t="s">
        <v>134</v>
      </c>
      <c r="B1" s="47"/>
      <c r="C1" s="47"/>
      <c r="D1" s="46"/>
      <c r="E1" s="131" t="s">
        <v>201</v>
      </c>
      <c r="F1" s="131"/>
      <c r="G1" s="3"/>
      <c r="H1" s="131"/>
      <c r="I1" s="131"/>
      <c r="J1" s="198" t="s">
        <v>231</v>
      </c>
      <c r="K1" s="202"/>
      <c r="L1" s="202"/>
      <c r="M1" s="113"/>
      <c r="N1" s="203" t="s">
        <v>233</v>
      </c>
      <c r="O1" s="113"/>
      <c r="P1" s="113"/>
      <c r="Q1" s="113"/>
      <c r="R1" s="113"/>
      <c r="S1" s="113"/>
      <c r="T1" s="113"/>
      <c r="U1" s="113"/>
      <c r="V1" s="113"/>
      <c r="W1" s="113"/>
      <c r="X1" s="113"/>
      <c r="Y1" s="113"/>
      <c r="Z1" s="113"/>
      <c r="AA1" s="203" t="s">
        <v>261</v>
      </c>
      <c r="AB1" s="113"/>
      <c r="AC1" s="113"/>
      <c r="AD1" s="113"/>
      <c r="AE1" s="113"/>
      <c r="AF1" s="113"/>
      <c r="AG1" s="113"/>
    </row>
    <row r="2" spans="1:33" s="194" customFormat="1" ht="15" x14ac:dyDescent="0.25">
      <c r="A2" s="49" t="s">
        <v>0</v>
      </c>
      <c r="B2" s="2"/>
      <c r="C2" s="2"/>
      <c r="D2" s="2"/>
      <c r="E2" s="1"/>
      <c r="F2" s="127" t="str">
        <f>+START!A4</f>
        <v>Country</v>
      </c>
      <c r="G2" s="3"/>
      <c r="H2" s="127"/>
      <c r="I2" s="1"/>
      <c r="J2" s="132">
        <v>3</v>
      </c>
      <c r="K2" s="202"/>
      <c r="L2" s="202"/>
      <c r="M2" s="113"/>
      <c r="N2" s="202"/>
      <c r="O2" s="113"/>
      <c r="P2" s="113" t="s">
        <v>228</v>
      </c>
      <c r="Q2" s="113"/>
      <c r="R2" s="113"/>
      <c r="S2" s="113"/>
      <c r="T2" s="113"/>
      <c r="U2" s="113"/>
      <c r="V2" s="113"/>
      <c r="W2" s="113"/>
      <c r="X2" s="113"/>
      <c r="Y2" s="113"/>
      <c r="Z2" s="113"/>
      <c r="AA2" s="203"/>
      <c r="AB2" s="113"/>
      <c r="AC2" s="113"/>
      <c r="AD2" s="113"/>
      <c r="AE2" s="113"/>
      <c r="AF2" s="113"/>
      <c r="AG2" s="113"/>
    </row>
    <row r="3" spans="1:33" s="194" customFormat="1" ht="6.75" customHeight="1" x14ac:dyDescent="0.2">
      <c r="A3" s="3"/>
      <c r="B3" s="3"/>
      <c r="C3" s="3"/>
      <c r="D3" s="3"/>
      <c r="E3" s="4"/>
      <c r="F3" s="4"/>
      <c r="G3" s="4"/>
      <c r="H3" s="4"/>
      <c r="I3" s="4"/>
      <c r="J3" s="4"/>
      <c r="K3" s="141"/>
      <c r="L3" s="141"/>
      <c r="N3" s="141"/>
      <c r="O3" s="201"/>
      <c r="AA3" s="201"/>
    </row>
    <row r="4" spans="1:33" s="8" customFormat="1" x14ac:dyDescent="0.2">
      <c r="A4" s="89" t="s">
        <v>217</v>
      </c>
      <c r="B4" s="43"/>
      <c r="C4" s="43"/>
      <c r="D4" s="43"/>
      <c r="E4" s="44">
        <v>2015</v>
      </c>
      <c r="F4" s="44">
        <v>2016</v>
      </c>
      <c r="G4" s="44">
        <v>2017</v>
      </c>
      <c r="H4" s="44">
        <v>2018</v>
      </c>
      <c r="I4" s="44" t="s">
        <v>612</v>
      </c>
      <c r="J4" s="45" t="s">
        <v>662</v>
      </c>
      <c r="O4" s="8">
        <f t="shared" ref="O4:T4" si="0">E4</f>
        <v>2015</v>
      </c>
      <c r="P4" s="8">
        <f t="shared" si="0"/>
        <v>2016</v>
      </c>
      <c r="Q4" s="8">
        <f t="shared" si="0"/>
        <v>2017</v>
      </c>
      <c r="R4" s="8">
        <f t="shared" si="0"/>
        <v>2018</v>
      </c>
      <c r="S4" s="8" t="str">
        <f t="shared" si="0"/>
        <v>2019Est</v>
      </c>
      <c r="T4" s="8" t="str">
        <f t="shared" si="0"/>
        <v>2020Est</v>
      </c>
    </row>
    <row r="5" spans="1:33" s="7" customFormat="1" ht="23.25" customHeight="1" thickBot="1" x14ac:dyDescent="0.25">
      <c r="A5" s="238" t="s">
        <v>469</v>
      </c>
      <c r="B5" s="238"/>
      <c r="C5" s="238"/>
      <c r="D5" s="239"/>
      <c r="E5" s="196" t="s">
        <v>202</v>
      </c>
      <c r="F5" s="196" t="s">
        <v>202</v>
      </c>
      <c r="G5" s="196" t="s">
        <v>202</v>
      </c>
      <c r="H5" s="196" t="s">
        <v>202</v>
      </c>
      <c r="I5" s="196" t="s">
        <v>202</v>
      </c>
      <c r="J5" s="196" t="s">
        <v>202</v>
      </c>
      <c r="N5" s="88" t="s">
        <v>232</v>
      </c>
      <c r="O5" s="124">
        <f>VLOOKUP(J2,V7:W13,2,FALSE)</f>
        <v>1E-3</v>
      </c>
      <c r="P5" s="8"/>
    </row>
    <row r="6" spans="1:33" s="7" customFormat="1" ht="13.5" thickBot="1" x14ac:dyDescent="0.25">
      <c r="A6" s="240" t="s">
        <v>138</v>
      </c>
      <c r="B6" s="240"/>
      <c r="C6" s="240"/>
      <c r="D6" s="240"/>
      <c r="E6" s="154"/>
      <c r="F6" s="155"/>
      <c r="G6" s="155"/>
      <c r="H6" s="155"/>
      <c r="I6" s="155"/>
      <c r="J6" s="156"/>
      <c r="V6" s="129" t="s">
        <v>234</v>
      </c>
      <c r="W6" s="129" t="s">
        <v>232</v>
      </c>
    </row>
    <row r="7" spans="1:33" s="7" customFormat="1" ht="13.5" thickBot="1" x14ac:dyDescent="0.25">
      <c r="A7" s="240" t="s">
        <v>1</v>
      </c>
      <c r="B7" s="240"/>
      <c r="C7" s="240"/>
      <c r="D7" s="241"/>
      <c r="E7" s="90"/>
      <c r="F7" s="90"/>
      <c r="G7" s="90"/>
      <c r="H7" s="90"/>
      <c r="I7" s="90"/>
      <c r="J7" s="90"/>
      <c r="V7" s="128">
        <v>0</v>
      </c>
      <c r="W7" s="128">
        <v>1</v>
      </c>
    </row>
    <row r="8" spans="1:33" ht="20.100000000000001" customHeight="1" thickBot="1" x14ac:dyDescent="0.25">
      <c r="A8" s="10" t="s">
        <v>221</v>
      </c>
      <c r="B8" s="13"/>
      <c r="C8" s="13"/>
      <c r="D8" s="13"/>
      <c r="E8" s="35">
        <v>0</v>
      </c>
      <c r="F8" s="35">
        <v>0</v>
      </c>
      <c r="G8" s="35">
        <v>0</v>
      </c>
      <c r="H8" s="35">
        <v>0</v>
      </c>
      <c r="I8" s="35">
        <v>0</v>
      </c>
      <c r="J8" s="35">
        <v>0</v>
      </c>
      <c r="K8"/>
      <c r="L8"/>
      <c r="N8" t="s">
        <v>229</v>
      </c>
      <c r="O8" t="b">
        <f t="shared" ref="O8:T8" si="1">ROUND(ABS(E8-(E9+E14+E31+E44+E51)),$J$2)&lt;=$O$5</f>
        <v>1</v>
      </c>
      <c r="P8" t="b">
        <f t="shared" si="1"/>
        <v>1</v>
      </c>
      <c r="Q8" t="b">
        <f t="shared" si="1"/>
        <v>1</v>
      </c>
      <c r="R8" t="b">
        <f t="shared" si="1"/>
        <v>1</v>
      </c>
      <c r="S8" t="b">
        <f t="shared" si="1"/>
        <v>1</v>
      </c>
      <c r="T8" t="b">
        <f t="shared" si="1"/>
        <v>1</v>
      </c>
      <c r="V8" s="137">
        <v>1</v>
      </c>
      <c r="W8" s="137">
        <v>0.1</v>
      </c>
      <c r="AA8" t="s">
        <v>262</v>
      </c>
      <c r="AB8" t="s">
        <v>502</v>
      </c>
    </row>
    <row r="9" spans="1:33" ht="12.95" customHeight="1" x14ac:dyDescent="0.2">
      <c r="A9" s="91"/>
      <c r="B9" s="14" t="s">
        <v>2</v>
      </c>
      <c r="C9" s="14"/>
      <c r="D9" s="15"/>
      <c r="E9" s="92">
        <v>0</v>
      </c>
      <c r="F9" s="92">
        <v>0</v>
      </c>
      <c r="G9" s="92">
        <v>0</v>
      </c>
      <c r="H9" s="92">
        <v>0</v>
      </c>
      <c r="I9" s="92">
        <v>0</v>
      </c>
      <c r="J9" s="92">
        <v>0</v>
      </c>
      <c r="K9"/>
      <c r="L9"/>
      <c r="N9" s="95" t="s">
        <v>230</v>
      </c>
      <c r="O9" s="93" t="b">
        <f t="shared" ref="O9:T9" si="2">ROUND(ABS(E9-SUM(E10:E13)),$J$2)&lt;=$O$5</f>
        <v>1</v>
      </c>
      <c r="P9" s="93" t="b">
        <f t="shared" si="2"/>
        <v>1</v>
      </c>
      <c r="Q9" s="93" t="b">
        <f t="shared" si="2"/>
        <v>1</v>
      </c>
      <c r="R9" s="93" t="b">
        <f t="shared" si="2"/>
        <v>1</v>
      </c>
      <c r="S9" s="93" t="b">
        <f t="shared" si="2"/>
        <v>1</v>
      </c>
      <c r="T9" s="93" t="b">
        <f t="shared" si="2"/>
        <v>1</v>
      </c>
      <c r="U9" s="93"/>
      <c r="V9" s="138">
        <v>2</v>
      </c>
      <c r="W9" s="138">
        <v>0.01</v>
      </c>
      <c r="AA9" s="93" t="s">
        <v>263</v>
      </c>
      <c r="AB9" s="93" t="s">
        <v>503</v>
      </c>
    </row>
    <row r="10" spans="1:33" ht="12.95" customHeight="1" x14ac:dyDescent="0.2">
      <c r="A10" s="11"/>
      <c r="B10" s="21"/>
      <c r="C10" s="23" t="s">
        <v>3</v>
      </c>
      <c r="D10" s="50"/>
      <c r="E10" s="20">
        <v>0</v>
      </c>
      <c r="F10" s="20">
        <v>0</v>
      </c>
      <c r="G10" s="20">
        <v>0</v>
      </c>
      <c r="H10" s="20">
        <v>0</v>
      </c>
      <c r="I10" s="20">
        <v>0</v>
      </c>
      <c r="J10" s="20">
        <v>0</v>
      </c>
      <c r="K10"/>
      <c r="L10"/>
      <c r="N10" s="95" t="s">
        <v>230</v>
      </c>
      <c r="O10"/>
      <c r="V10" s="137">
        <v>3</v>
      </c>
      <c r="W10" s="137">
        <v>1E-3</v>
      </c>
      <c r="AA10" t="s">
        <v>264</v>
      </c>
      <c r="AB10" t="s">
        <v>3</v>
      </c>
    </row>
    <row r="11" spans="1:33" ht="12.95" customHeight="1" x14ac:dyDescent="0.2">
      <c r="A11" s="11"/>
      <c r="B11" s="11"/>
      <c r="C11" s="23" t="s">
        <v>4</v>
      </c>
      <c r="D11" s="50"/>
      <c r="E11" s="20">
        <v>0</v>
      </c>
      <c r="F11" s="20">
        <v>0</v>
      </c>
      <c r="G11" s="20">
        <v>0</v>
      </c>
      <c r="H11" s="20">
        <v>0</v>
      </c>
      <c r="I11" s="20">
        <v>0</v>
      </c>
      <c r="J11" s="20">
        <v>0</v>
      </c>
      <c r="K11"/>
      <c r="L11"/>
      <c r="N11" s="95" t="s">
        <v>230</v>
      </c>
      <c r="O11"/>
      <c r="V11" s="137">
        <v>4</v>
      </c>
      <c r="W11" s="137">
        <v>1E-4</v>
      </c>
      <c r="AA11" t="s">
        <v>265</v>
      </c>
      <c r="AB11" t="s">
        <v>4</v>
      </c>
    </row>
    <row r="12" spans="1:33" ht="12.95" customHeight="1" x14ac:dyDescent="0.2">
      <c r="A12" s="11"/>
      <c r="B12" s="11"/>
      <c r="C12" s="23" t="s">
        <v>5</v>
      </c>
      <c r="D12" s="50"/>
      <c r="E12" s="20">
        <v>0</v>
      </c>
      <c r="F12" s="20">
        <v>0</v>
      </c>
      <c r="G12" s="20">
        <v>0</v>
      </c>
      <c r="H12" s="20">
        <v>0</v>
      </c>
      <c r="I12" s="20">
        <v>0</v>
      </c>
      <c r="J12" s="20">
        <v>0</v>
      </c>
      <c r="K12"/>
      <c r="L12"/>
      <c r="N12" s="95" t="s">
        <v>230</v>
      </c>
      <c r="O12"/>
      <c r="V12" s="137">
        <v>5</v>
      </c>
      <c r="W12" s="137">
        <v>1.0000000000000001E-5</v>
      </c>
      <c r="AA12" t="s">
        <v>266</v>
      </c>
      <c r="AB12" t="s">
        <v>5</v>
      </c>
    </row>
    <row r="13" spans="1:33" ht="12.95" customHeight="1" x14ac:dyDescent="0.2">
      <c r="A13" s="11"/>
      <c r="B13" s="22"/>
      <c r="C13" s="23" t="s">
        <v>137</v>
      </c>
      <c r="D13" s="50"/>
      <c r="E13" s="20">
        <v>0</v>
      </c>
      <c r="F13" s="20">
        <v>0</v>
      </c>
      <c r="G13" s="20">
        <v>0</v>
      </c>
      <c r="H13" s="20">
        <v>0</v>
      </c>
      <c r="I13" s="20">
        <v>0</v>
      </c>
      <c r="J13" s="20">
        <v>0</v>
      </c>
      <c r="K13"/>
      <c r="L13"/>
      <c r="N13" s="95" t="s">
        <v>230</v>
      </c>
      <c r="O13"/>
      <c r="V13" s="137">
        <v>6</v>
      </c>
      <c r="W13" s="137">
        <v>9.9999999999999995E-7</v>
      </c>
      <c r="AA13" t="s">
        <v>267</v>
      </c>
      <c r="AB13" t="s">
        <v>137</v>
      </c>
    </row>
    <row r="14" spans="1:33" ht="12.95" customHeight="1" x14ac:dyDescent="0.2">
      <c r="A14" s="94"/>
      <c r="B14" s="16" t="s">
        <v>6</v>
      </c>
      <c r="C14" s="17"/>
      <c r="D14" s="18"/>
      <c r="E14" s="34">
        <v>0</v>
      </c>
      <c r="F14" s="34">
        <v>0</v>
      </c>
      <c r="G14" s="34">
        <v>0</v>
      </c>
      <c r="H14" s="34">
        <v>0</v>
      </c>
      <c r="I14" s="34">
        <v>0</v>
      </c>
      <c r="J14" s="34">
        <v>0</v>
      </c>
      <c r="K14"/>
      <c r="L14"/>
      <c r="N14" s="95" t="s">
        <v>230</v>
      </c>
      <c r="O14" s="93" t="b">
        <f t="shared" ref="O14:T14" si="3">ROUND(ABS(E14-(E15+E19+E25+E30)),$J$2)&lt;=$O$5</f>
        <v>1</v>
      </c>
      <c r="P14" s="93" t="b">
        <f t="shared" si="3"/>
        <v>1</v>
      </c>
      <c r="Q14" s="93" t="b">
        <f t="shared" si="3"/>
        <v>1</v>
      </c>
      <c r="R14" s="93" t="b">
        <f t="shared" si="3"/>
        <v>1</v>
      </c>
      <c r="S14" s="93" t="b">
        <f t="shared" si="3"/>
        <v>1</v>
      </c>
      <c r="T14" s="93" t="b">
        <f t="shared" si="3"/>
        <v>1</v>
      </c>
      <c r="U14" s="93"/>
      <c r="V14" s="93"/>
      <c r="W14" s="93"/>
      <c r="AA14" s="93" t="s">
        <v>268</v>
      </c>
      <c r="AB14" s="93" t="s">
        <v>504</v>
      </c>
    </row>
    <row r="15" spans="1:33" ht="12.95" customHeight="1" x14ac:dyDescent="0.2">
      <c r="A15" s="11"/>
      <c r="B15" s="21"/>
      <c r="C15" s="23" t="s">
        <v>7</v>
      </c>
      <c r="D15" s="50"/>
      <c r="E15" s="20">
        <v>0</v>
      </c>
      <c r="F15" s="20">
        <v>0</v>
      </c>
      <c r="G15" s="20">
        <v>0</v>
      </c>
      <c r="H15" s="20">
        <v>0</v>
      </c>
      <c r="I15" s="20">
        <v>0</v>
      </c>
      <c r="J15" s="20">
        <v>0</v>
      </c>
      <c r="K15"/>
      <c r="L15"/>
      <c r="N15" s="95" t="s">
        <v>230</v>
      </c>
      <c r="O15" s="95" t="b">
        <f t="shared" ref="O15:T15" si="4">ROUND(ABS(E15-SUM(E16:E18)),$J$2)&lt;=$O$5</f>
        <v>1</v>
      </c>
      <c r="P15" s="95" t="b">
        <f t="shared" si="4"/>
        <v>1</v>
      </c>
      <c r="Q15" s="95" t="b">
        <f t="shared" si="4"/>
        <v>1</v>
      </c>
      <c r="R15" s="95" t="b">
        <f t="shared" si="4"/>
        <v>1</v>
      </c>
      <c r="S15" s="95" t="b">
        <f t="shared" si="4"/>
        <v>1</v>
      </c>
      <c r="T15" s="95" t="b">
        <f t="shared" si="4"/>
        <v>1</v>
      </c>
      <c r="U15" s="95"/>
      <c r="V15" s="95"/>
      <c r="W15" s="95"/>
      <c r="AA15" s="95" t="s">
        <v>269</v>
      </c>
      <c r="AB15" s="95" t="s">
        <v>7</v>
      </c>
    </row>
    <row r="16" spans="1:33" ht="12.95" customHeight="1" x14ac:dyDescent="0.2">
      <c r="A16" s="11"/>
      <c r="B16" s="11"/>
      <c r="C16" s="21"/>
      <c r="D16" s="50" t="s">
        <v>8</v>
      </c>
      <c r="E16" s="20">
        <v>0</v>
      </c>
      <c r="F16" s="20">
        <v>0</v>
      </c>
      <c r="G16" s="20">
        <v>0</v>
      </c>
      <c r="H16" s="20">
        <v>0</v>
      </c>
      <c r="I16" s="20">
        <v>0</v>
      </c>
      <c r="J16" s="20">
        <v>0</v>
      </c>
      <c r="K16"/>
      <c r="L16"/>
      <c r="N16" s="95" t="s">
        <v>230</v>
      </c>
      <c r="O16" s="95"/>
      <c r="P16" s="95"/>
      <c r="Q16" s="95"/>
      <c r="R16" s="95"/>
      <c r="S16" s="95"/>
      <c r="T16" s="95"/>
      <c r="U16" s="95"/>
      <c r="V16" s="95"/>
      <c r="W16" s="95"/>
      <c r="AA16" s="95" t="s">
        <v>270</v>
      </c>
      <c r="AB16" s="95" t="s">
        <v>505</v>
      </c>
    </row>
    <row r="17" spans="1:28" ht="12.95" customHeight="1" x14ac:dyDescent="0.2">
      <c r="A17" s="11"/>
      <c r="B17" s="11"/>
      <c r="C17" s="11"/>
      <c r="D17" s="50" t="s">
        <v>9</v>
      </c>
      <c r="E17" s="20">
        <v>0</v>
      </c>
      <c r="F17" s="20">
        <v>0</v>
      </c>
      <c r="G17" s="20">
        <v>0</v>
      </c>
      <c r="H17" s="20">
        <v>0</v>
      </c>
      <c r="I17" s="20">
        <v>0</v>
      </c>
      <c r="J17" s="20">
        <v>0</v>
      </c>
      <c r="K17"/>
      <c r="L17"/>
      <c r="N17" s="95" t="s">
        <v>230</v>
      </c>
      <c r="O17" s="95"/>
      <c r="P17" s="95"/>
      <c r="Q17" s="95"/>
      <c r="R17" s="95"/>
      <c r="S17" s="95"/>
      <c r="T17" s="95"/>
      <c r="U17" s="95"/>
      <c r="V17" s="95"/>
      <c r="W17" s="95"/>
      <c r="AA17" s="95" t="s">
        <v>271</v>
      </c>
      <c r="AB17" s="95" t="s">
        <v>506</v>
      </c>
    </row>
    <row r="18" spans="1:28" ht="12.95" customHeight="1" x14ac:dyDescent="0.2">
      <c r="A18" s="11"/>
      <c r="B18" s="11"/>
      <c r="C18" s="22"/>
      <c r="D18" s="50" t="s">
        <v>139</v>
      </c>
      <c r="E18" s="20">
        <v>0</v>
      </c>
      <c r="F18" s="20">
        <v>0</v>
      </c>
      <c r="G18" s="20">
        <v>0</v>
      </c>
      <c r="H18" s="20">
        <v>0</v>
      </c>
      <c r="I18" s="20">
        <v>0</v>
      </c>
      <c r="J18" s="20">
        <v>0</v>
      </c>
      <c r="K18"/>
      <c r="L18"/>
      <c r="N18" s="95" t="s">
        <v>230</v>
      </c>
      <c r="O18" s="95"/>
      <c r="P18" s="95"/>
      <c r="Q18" s="95"/>
      <c r="R18" s="95"/>
      <c r="S18" s="95"/>
      <c r="T18" s="95"/>
      <c r="U18" s="95"/>
      <c r="V18" s="95"/>
      <c r="W18" s="95"/>
      <c r="AA18" s="95" t="s">
        <v>272</v>
      </c>
      <c r="AB18" s="95" t="s">
        <v>507</v>
      </c>
    </row>
    <row r="19" spans="1:28" ht="12.95" customHeight="1" x14ac:dyDescent="0.2">
      <c r="A19" s="11"/>
      <c r="B19" s="11"/>
      <c r="C19" s="23" t="s">
        <v>10</v>
      </c>
      <c r="D19" s="50"/>
      <c r="E19" s="20">
        <v>0</v>
      </c>
      <c r="F19" s="20">
        <v>0</v>
      </c>
      <c r="G19" s="20">
        <v>0</v>
      </c>
      <c r="H19" s="20">
        <v>0</v>
      </c>
      <c r="I19" s="20">
        <v>0</v>
      </c>
      <c r="J19" s="20">
        <v>0</v>
      </c>
      <c r="K19"/>
      <c r="L19"/>
      <c r="N19" s="95" t="s">
        <v>230</v>
      </c>
      <c r="O19" s="95" t="b">
        <f t="shared" ref="O19:T19" si="5">ROUND(ABS(E19-SUM(E20:E24)),$J$2)&lt;=$O$5</f>
        <v>1</v>
      </c>
      <c r="P19" s="95" t="b">
        <f t="shared" si="5"/>
        <v>1</v>
      </c>
      <c r="Q19" s="95" t="b">
        <f t="shared" si="5"/>
        <v>1</v>
      </c>
      <c r="R19" s="95" t="b">
        <f t="shared" si="5"/>
        <v>1</v>
      </c>
      <c r="S19" s="95" t="b">
        <f t="shared" si="5"/>
        <v>1</v>
      </c>
      <c r="T19" s="95" t="b">
        <f t="shared" si="5"/>
        <v>1</v>
      </c>
      <c r="U19" s="95"/>
      <c r="V19" s="95"/>
      <c r="W19" s="95"/>
      <c r="AA19" s="95" t="s">
        <v>273</v>
      </c>
      <c r="AB19" s="95" t="s">
        <v>274</v>
      </c>
    </row>
    <row r="20" spans="1:28" ht="24" customHeight="1" x14ac:dyDescent="0.2">
      <c r="A20" s="11"/>
      <c r="B20" s="11"/>
      <c r="C20" s="21"/>
      <c r="D20" s="50" t="s">
        <v>129</v>
      </c>
      <c r="E20" s="20">
        <v>0</v>
      </c>
      <c r="F20" s="20">
        <v>0</v>
      </c>
      <c r="G20" s="20">
        <v>0</v>
      </c>
      <c r="H20" s="20">
        <v>0</v>
      </c>
      <c r="I20" s="20">
        <v>0</v>
      </c>
      <c r="J20" s="20">
        <v>0</v>
      </c>
      <c r="K20"/>
      <c r="L20"/>
      <c r="N20" s="95" t="s">
        <v>230</v>
      </c>
      <c r="O20" s="95"/>
      <c r="P20" s="95"/>
      <c r="Q20" s="95"/>
      <c r="R20" s="95"/>
      <c r="S20" s="95"/>
      <c r="T20" s="95"/>
      <c r="U20" s="95"/>
      <c r="V20" s="95"/>
      <c r="W20" s="95"/>
      <c r="AA20" s="95" t="s">
        <v>275</v>
      </c>
      <c r="AB20" s="95" t="s">
        <v>508</v>
      </c>
    </row>
    <row r="21" spans="1:28" ht="12.95" customHeight="1" x14ac:dyDescent="0.2">
      <c r="A21" s="11"/>
      <c r="B21" s="11"/>
      <c r="C21" s="11"/>
      <c r="D21" s="50" t="s">
        <v>11</v>
      </c>
      <c r="E21" s="20">
        <v>0</v>
      </c>
      <c r="F21" s="20">
        <v>0</v>
      </c>
      <c r="G21" s="20">
        <v>0</v>
      </c>
      <c r="H21" s="20">
        <v>0</v>
      </c>
      <c r="I21" s="20">
        <v>0</v>
      </c>
      <c r="J21" s="20">
        <v>0</v>
      </c>
      <c r="K21"/>
      <c r="L21"/>
      <c r="N21" s="95" t="s">
        <v>230</v>
      </c>
      <c r="O21" s="95"/>
      <c r="P21" s="95"/>
      <c r="Q21" s="95"/>
      <c r="R21" s="95"/>
      <c r="S21" s="95"/>
      <c r="T21" s="95"/>
      <c r="U21" s="95"/>
      <c r="V21" s="95"/>
      <c r="W21" s="95"/>
      <c r="AA21" s="95" t="s">
        <v>276</v>
      </c>
      <c r="AB21" s="95" t="s">
        <v>509</v>
      </c>
    </row>
    <row r="22" spans="1:28" ht="12.95" customHeight="1" x14ac:dyDescent="0.2">
      <c r="A22" s="11"/>
      <c r="B22" s="11"/>
      <c r="C22" s="11"/>
      <c r="D22" s="50" t="s">
        <v>12</v>
      </c>
      <c r="E22" s="20">
        <v>0</v>
      </c>
      <c r="F22" s="20">
        <v>0</v>
      </c>
      <c r="G22" s="20">
        <v>0</v>
      </c>
      <c r="H22" s="20">
        <v>0</v>
      </c>
      <c r="I22" s="20">
        <v>0</v>
      </c>
      <c r="J22" s="20">
        <v>0</v>
      </c>
      <c r="K22"/>
      <c r="L22"/>
      <c r="N22" s="95" t="s">
        <v>230</v>
      </c>
      <c r="O22" s="95"/>
      <c r="P22" s="95"/>
      <c r="Q22" s="95"/>
      <c r="R22" s="95"/>
      <c r="S22" s="95"/>
      <c r="T22" s="95"/>
      <c r="U22" s="95"/>
      <c r="V22" s="95"/>
      <c r="W22" s="95"/>
      <c r="AA22" s="95" t="s">
        <v>277</v>
      </c>
      <c r="AB22" s="95" t="s">
        <v>510</v>
      </c>
    </row>
    <row r="23" spans="1:28" ht="12.95" customHeight="1" x14ac:dyDescent="0.2">
      <c r="A23" s="11"/>
      <c r="B23" s="11"/>
      <c r="C23" s="11"/>
      <c r="D23" s="50" t="s">
        <v>13</v>
      </c>
      <c r="E23" s="20">
        <v>0</v>
      </c>
      <c r="F23" s="20">
        <v>0</v>
      </c>
      <c r="G23" s="20">
        <v>0</v>
      </c>
      <c r="H23" s="20">
        <v>0</v>
      </c>
      <c r="I23" s="20">
        <v>0</v>
      </c>
      <c r="J23" s="20">
        <v>0</v>
      </c>
      <c r="K23"/>
      <c r="L23"/>
      <c r="N23" s="95" t="s">
        <v>230</v>
      </c>
      <c r="O23" s="95"/>
      <c r="P23" s="95"/>
      <c r="Q23" s="95"/>
      <c r="R23" s="95"/>
      <c r="S23" s="95"/>
      <c r="T23" s="95"/>
      <c r="U23" s="95"/>
      <c r="V23" s="95"/>
      <c r="W23" s="95"/>
      <c r="AA23" s="95" t="s">
        <v>278</v>
      </c>
      <c r="AB23" s="95" t="s">
        <v>511</v>
      </c>
    </row>
    <row r="24" spans="1:28" ht="12.95" customHeight="1" x14ac:dyDescent="0.2">
      <c r="A24" s="11"/>
      <c r="B24" s="11"/>
      <c r="C24" s="22"/>
      <c r="D24" s="50" t="s">
        <v>140</v>
      </c>
      <c r="E24" s="20">
        <v>0</v>
      </c>
      <c r="F24" s="20">
        <v>0</v>
      </c>
      <c r="G24" s="20">
        <v>0</v>
      </c>
      <c r="H24" s="20">
        <v>0</v>
      </c>
      <c r="I24" s="20">
        <v>0</v>
      </c>
      <c r="J24" s="20">
        <v>0</v>
      </c>
      <c r="K24"/>
      <c r="L24"/>
      <c r="N24" s="95" t="s">
        <v>230</v>
      </c>
      <c r="O24" s="95"/>
      <c r="P24" s="95"/>
      <c r="Q24" s="95"/>
      <c r="R24" s="95"/>
      <c r="S24" s="95"/>
      <c r="T24" s="95"/>
      <c r="U24" s="95"/>
      <c r="V24" s="95"/>
      <c r="W24" s="95"/>
      <c r="AA24" s="95" t="s">
        <v>279</v>
      </c>
      <c r="AB24" s="95" t="s">
        <v>512</v>
      </c>
    </row>
    <row r="25" spans="1:28" ht="12.95" customHeight="1" x14ac:dyDescent="0.2">
      <c r="A25" s="11"/>
      <c r="B25" s="11"/>
      <c r="C25" s="23" t="s">
        <v>14</v>
      </c>
      <c r="D25" s="50"/>
      <c r="E25" s="20">
        <v>0</v>
      </c>
      <c r="F25" s="20">
        <v>0</v>
      </c>
      <c r="G25" s="20">
        <v>0</v>
      </c>
      <c r="H25" s="20">
        <v>0</v>
      </c>
      <c r="I25" s="20">
        <v>0</v>
      </c>
      <c r="J25" s="20">
        <v>0</v>
      </c>
      <c r="K25"/>
      <c r="L25"/>
      <c r="N25" s="95" t="s">
        <v>230</v>
      </c>
      <c r="O25" s="95" t="b">
        <f t="shared" ref="O25:T25" si="6">ROUND(ABS(E25-SUM(E26:E29)),$J$2)&lt;=$O$5</f>
        <v>1</v>
      </c>
      <c r="P25" s="95" t="b">
        <f t="shared" si="6"/>
        <v>1</v>
      </c>
      <c r="Q25" s="95" t="b">
        <f t="shared" si="6"/>
        <v>1</v>
      </c>
      <c r="R25" s="95" t="b">
        <f t="shared" si="6"/>
        <v>1</v>
      </c>
      <c r="S25" s="95" t="b">
        <f t="shared" si="6"/>
        <v>1</v>
      </c>
      <c r="T25" s="95" t="b">
        <f t="shared" si="6"/>
        <v>1</v>
      </c>
      <c r="U25" s="95"/>
      <c r="V25" s="95"/>
      <c r="W25" s="95"/>
      <c r="AA25" s="95" t="s">
        <v>280</v>
      </c>
      <c r="AB25" s="95" t="s">
        <v>513</v>
      </c>
    </row>
    <row r="26" spans="1:28" ht="12.95" customHeight="1" x14ac:dyDescent="0.2">
      <c r="A26" s="11"/>
      <c r="B26" s="11"/>
      <c r="C26" s="51"/>
      <c r="D26" s="50" t="s">
        <v>15</v>
      </c>
      <c r="E26" s="20">
        <v>0</v>
      </c>
      <c r="F26" s="20">
        <v>0</v>
      </c>
      <c r="G26" s="20">
        <v>0</v>
      </c>
      <c r="H26" s="20">
        <v>0</v>
      </c>
      <c r="I26" s="20">
        <v>0</v>
      </c>
      <c r="J26" s="20">
        <v>0</v>
      </c>
      <c r="K26"/>
      <c r="L26"/>
      <c r="N26" s="95" t="s">
        <v>230</v>
      </c>
      <c r="O26" s="95"/>
      <c r="P26" s="95"/>
      <c r="Q26" s="95"/>
      <c r="R26" s="95"/>
      <c r="S26" s="95"/>
      <c r="T26" s="95"/>
      <c r="U26" s="95"/>
      <c r="V26" s="95"/>
      <c r="W26" s="95"/>
      <c r="AA26" s="95" t="s">
        <v>281</v>
      </c>
      <c r="AB26" s="95" t="s">
        <v>514</v>
      </c>
    </row>
    <row r="27" spans="1:28" ht="12.95" customHeight="1" x14ac:dyDescent="0.2">
      <c r="A27" s="11"/>
      <c r="B27" s="11"/>
      <c r="C27" s="52"/>
      <c r="D27" s="50" t="s">
        <v>16</v>
      </c>
      <c r="E27" s="20">
        <v>0</v>
      </c>
      <c r="F27" s="20">
        <v>0</v>
      </c>
      <c r="G27" s="20">
        <v>0</v>
      </c>
      <c r="H27" s="20">
        <v>0</v>
      </c>
      <c r="I27" s="20">
        <v>0</v>
      </c>
      <c r="J27" s="20">
        <v>0</v>
      </c>
      <c r="K27"/>
      <c r="L27"/>
      <c r="N27" s="95" t="s">
        <v>230</v>
      </c>
      <c r="O27" s="95"/>
      <c r="P27" s="95"/>
      <c r="Q27" s="95"/>
      <c r="R27" s="95"/>
      <c r="S27" s="95"/>
      <c r="T27" s="95"/>
      <c r="U27" s="95"/>
      <c r="V27" s="95"/>
      <c r="W27" s="95"/>
      <c r="AA27" s="95" t="s">
        <v>282</v>
      </c>
      <c r="AB27" s="95" t="s">
        <v>515</v>
      </c>
    </row>
    <row r="28" spans="1:28" ht="12.95" customHeight="1" x14ac:dyDescent="0.2">
      <c r="A28" s="11"/>
      <c r="B28" s="11"/>
      <c r="C28" s="11"/>
      <c r="D28" s="50" t="s">
        <v>17</v>
      </c>
      <c r="E28" s="20">
        <v>0</v>
      </c>
      <c r="F28" s="20">
        <v>0</v>
      </c>
      <c r="G28" s="20">
        <v>0</v>
      </c>
      <c r="H28" s="20">
        <v>0</v>
      </c>
      <c r="I28" s="20">
        <v>0</v>
      </c>
      <c r="J28" s="20">
        <v>0</v>
      </c>
      <c r="K28"/>
      <c r="L28"/>
      <c r="N28" s="95" t="s">
        <v>230</v>
      </c>
      <c r="O28" s="95"/>
      <c r="P28" s="95"/>
      <c r="Q28" s="95"/>
      <c r="R28" s="95"/>
      <c r="S28" s="95"/>
      <c r="T28" s="95"/>
      <c r="U28" s="95"/>
      <c r="V28" s="95"/>
      <c r="W28" s="95"/>
      <c r="AA28" s="95" t="s">
        <v>283</v>
      </c>
      <c r="AB28" s="95" t="s">
        <v>516</v>
      </c>
    </row>
    <row r="29" spans="1:28" ht="12.95" customHeight="1" x14ac:dyDescent="0.2">
      <c r="A29" s="11"/>
      <c r="B29" s="11"/>
      <c r="C29" s="22"/>
      <c r="D29" s="70" t="s">
        <v>141</v>
      </c>
      <c r="E29" s="20">
        <v>0</v>
      </c>
      <c r="F29" s="20">
        <v>0</v>
      </c>
      <c r="G29" s="20">
        <v>0</v>
      </c>
      <c r="H29" s="20">
        <v>0</v>
      </c>
      <c r="I29" s="20">
        <v>0</v>
      </c>
      <c r="J29" s="20">
        <v>0</v>
      </c>
      <c r="K29"/>
      <c r="L29"/>
      <c r="N29" s="95" t="s">
        <v>230</v>
      </c>
      <c r="O29" s="95"/>
      <c r="P29" s="95"/>
      <c r="Q29" s="95"/>
      <c r="R29" s="95"/>
      <c r="S29" s="95"/>
      <c r="T29" s="95"/>
      <c r="U29" s="95"/>
      <c r="V29" s="95"/>
      <c r="W29" s="95"/>
      <c r="AA29" s="95" t="s">
        <v>284</v>
      </c>
      <c r="AB29" s="95" t="s">
        <v>517</v>
      </c>
    </row>
    <row r="30" spans="1:28" ht="12.95" customHeight="1" x14ac:dyDescent="0.2">
      <c r="A30" s="11"/>
      <c r="B30" s="22"/>
      <c r="C30" s="70" t="s">
        <v>142</v>
      </c>
      <c r="D30" s="50"/>
      <c r="E30" s="20">
        <v>0</v>
      </c>
      <c r="F30" s="20">
        <v>0</v>
      </c>
      <c r="G30" s="20">
        <v>0</v>
      </c>
      <c r="H30" s="20">
        <v>0</v>
      </c>
      <c r="I30" s="20">
        <v>0</v>
      </c>
      <c r="J30" s="20">
        <v>0</v>
      </c>
      <c r="K30"/>
      <c r="L30"/>
      <c r="N30" s="95" t="s">
        <v>230</v>
      </c>
      <c r="O30" s="95"/>
      <c r="P30" s="95"/>
      <c r="Q30" s="95"/>
      <c r="R30" s="95"/>
      <c r="S30" s="95"/>
      <c r="T30" s="95"/>
      <c r="U30" s="95"/>
      <c r="V30" s="95"/>
      <c r="W30" s="95"/>
      <c r="AA30" s="95" t="s">
        <v>285</v>
      </c>
      <c r="AB30" s="95" t="s">
        <v>286</v>
      </c>
    </row>
    <row r="31" spans="1:28" ht="12.95" customHeight="1" x14ac:dyDescent="0.2">
      <c r="A31" s="91"/>
      <c r="B31" s="17" t="s">
        <v>18</v>
      </c>
      <c r="C31" s="17"/>
      <c r="D31" s="18"/>
      <c r="E31" s="34">
        <v>0</v>
      </c>
      <c r="F31" s="34">
        <v>0</v>
      </c>
      <c r="G31" s="34">
        <v>0</v>
      </c>
      <c r="H31" s="34">
        <v>0</v>
      </c>
      <c r="I31" s="34">
        <v>0</v>
      </c>
      <c r="J31" s="34">
        <v>0</v>
      </c>
      <c r="K31"/>
      <c r="L31"/>
      <c r="N31" s="95" t="s">
        <v>230</v>
      </c>
      <c r="O31" s="93" t="b">
        <f t="shared" ref="O31:T31" si="7">ROUND(ABS(E31-(E32+E41+E42+E43)),$J$2)&lt;=$O$5</f>
        <v>1</v>
      </c>
      <c r="P31" s="93" t="b">
        <f t="shared" si="7"/>
        <v>1</v>
      </c>
      <c r="Q31" s="93" t="b">
        <f t="shared" si="7"/>
        <v>1</v>
      </c>
      <c r="R31" s="93" t="b">
        <f t="shared" si="7"/>
        <v>1</v>
      </c>
      <c r="S31" s="93" t="b">
        <f t="shared" si="7"/>
        <v>1</v>
      </c>
      <c r="T31" s="93" t="b">
        <f t="shared" si="7"/>
        <v>1</v>
      </c>
      <c r="U31" s="93"/>
      <c r="V31" s="93"/>
      <c r="W31" s="93"/>
      <c r="AA31" s="93" t="s">
        <v>287</v>
      </c>
      <c r="AB31" s="93" t="s">
        <v>518</v>
      </c>
    </row>
    <row r="32" spans="1:28" ht="12.95" customHeight="1" x14ac:dyDescent="0.2">
      <c r="A32" s="11"/>
      <c r="B32" s="21"/>
      <c r="C32" s="23" t="s">
        <v>19</v>
      </c>
      <c r="D32" s="50"/>
      <c r="E32" s="20">
        <v>0</v>
      </c>
      <c r="F32" s="20">
        <v>0</v>
      </c>
      <c r="G32" s="20">
        <v>0</v>
      </c>
      <c r="H32" s="20">
        <v>0</v>
      </c>
      <c r="I32" s="20">
        <v>0</v>
      </c>
      <c r="J32" s="20">
        <v>0</v>
      </c>
      <c r="K32"/>
      <c r="L32"/>
      <c r="N32" s="95" t="s">
        <v>230</v>
      </c>
      <c r="O32" s="114" t="b">
        <f t="shared" ref="O32:T32" si="8">ROUND(ABS(E32-SUM(E33:E40)),$J$2)&lt;=$O$5</f>
        <v>1</v>
      </c>
      <c r="P32" s="114" t="b">
        <f t="shared" si="8"/>
        <v>1</v>
      </c>
      <c r="Q32" s="114" t="b">
        <f t="shared" si="8"/>
        <v>1</v>
      </c>
      <c r="R32" s="114" t="b">
        <f t="shared" si="8"/>
        <v>1</v>
      </c>
      <c r="S32" s="114" t="b">
        <f t="shared" si="8"/>
        <v>1</v>
      </c>
      <c r="T32" s="114" t="b">
        <f t="shared" si="8"/>
        <v>1</v>
      </c>
      <c r="U32" s="95"/>
      <c r="V32" s="95"/>
      <c r="W32" s="95"/>
      <c r="AA32" s="95" t="s">
        <v>288</v>
      </c>
      <c r="AB32" s="95" t="s">
        <v>19</v>
      </c>
    </row>
    <row r="33" spans="1:28" ht="12.95" customHeight="1" x14ac:dyDescent="0.2">
      <c r="A33" s="11"/>
      <c r="B33" s="11"/>
      <c r="C33" s="21"/>
      <c r="D33" s="50" t="s">
        <v>20</v>
      </c>
      <c r="E33" s="20">
        <v>0</v>
      </c>
      <c r="F33" s="20">
        <v>0</v>
      </c>
      <c r="G33" s="20">
        <v>0</v>
      </c>
      <c r="H33" s="20">
        <v>0</v>
      </c>
      <c r="I33" s="20">
        <v>0</v>
      </c>
      <c r="J33" s="20">
        <v>0</v>
      </c>
      <c r="K33"/>
      <c r="L33"/>
      <c r="N33" s="95" t="s">
        <v>230</v>
      </c>
      <c r="O33" s="95"/>
      <c r="P33" s="95"/>
      <c r="Q33" s="95"/>
      <c r="R33" s="95"/>
      <c r="S33" s="95"/>
      <c r="T33" s="95"/>
      <c r="U33" s="95"/>
      <c r="V33" s="95"/>
      <c r="W33" s="95"/>
      <c r="AA33" s="95" t="s">
        <v>289</v>
      </c>
      <c r="AB33" s="95" t="s">
        <v>519</v>
      </c>
    </row>
    <row r="34" spans="1:28" ht="12.95" customHeight="1" x14ac:dyDescent="0.2">
      <c r="A34" s="11"/>
      <c r="B34" s="11"/>
      <c r="C34" s="11"/>
      <c r="D34" s="50" t="s">
        <v>21</v>
      </c>
      <c r="E34" s="20">
        <v>0</v>
      </c>
      <c r="F34" s="20">
        <v>0</v>
      </c>
      <c r="G34" s="20">
        <v>0</v>
      </c>
      <c r="H34" s="20">
        <v>0</v>
      </c>
      <c r="I34" s="20">
        <v>0</v>
      </c>
      <c r="J34" s="20">
        <v>0</v>
      </c>
      <c r="K34"/>
      <c r="L34"/>
      <c r="N34" s="95" t="s">
        <v>230</v>
      </c>
      <c r="O34" s="95"/>
      <c r="P34" s="95"/>
      <c r="Q34" s="95"/>
      <c r="R34" s="95"/>
      <c r="S34" s="95"/>
      <c r="T34" s="95"/>
      <c r="U34" s="95"/>
      <c r="V34" s="95"/>
      <c r="W34" s="95"/>
      <c r="AA34" s="95" t="s">
        <v>290</v>
      </c>
      <c r="AB34" s="95" t="s">
        <v>520</v>
      </c>
    </row>
    <row r="35" spans="1:28" ht="12.95" customHeight="1" x14ac:dyDescent="0.2">
      <c r="A35" s="11"/>
      <c r="B35" s="11"/>
      <c r="C35" s="11"/>
      <c r="D35" s="50" t="s">
        <v>22</v>
      </c>
      <c r="E35" s="20">
        <v>0</v>
      </c>
      <c r="F35" s="20">
        <v>0</v>
      </c>
      <c r="G35" s="20">
        <v>0</v>
      </c>
      <c r="H35" s="20">
        <v>0</v>
      </c>
      <c r="I35" s="20">
        <v>0</v>
      </c>
      <c r="J35" s="20">
        <v>0</v>
      </c>
      <c r="K35"/>
      <c r="L35"/>
      <c r="N35" s="95" t="s">
        <v>230</v>
      </c>
      <c r="O35" s="95"/>
      <c r="P35" s="95"/>
      <c r="Q35" s="95"/>
      <c r="R35" s="95"/>
      <c r="S35" s="95"/>
      <c r="T35" s="95"/>
      <c r="U35" s="95"/>
      <c r="V35" s="95"/>
      <c r="W35" s="95"/>
      <c r="AA35" s="95" t="s">
        <v>291</v>
      </c>
      <c r="AB35" s="95" t="s">
        <v>521</v>
      </c>
    </row>
    <row r="36" spans="1:28" ht="12.95" customHeight="1" x14ac:dyDescent="0.2">
      <c r="A36" s="11"/>
      <c r="B36" s="11"/>
      <c r="C36" s="11"/>
      <c r="D36" s="50" t="s">
        <v>130</v>
      </c>
      <c r="E36" s="20">
        <v>0</v>
      </c>
      <c r="F36" s="20">
        <v>0</v>
      </c>
      <c r="G36" s="20">
        <v>0</v>
      </c>
      <c r="H36" s="20">
        <v>0</v>
      </c>
      <c r="I36" s="20">
        <v>0</v>
      </c>
      <c r="J36" s="20">
        <v>0</v>
      </c>
      <c r="K36"/>
      <c r="L36"/>
      <c r="N36" s="95" t="s">
        <v>230</v>
      </c>
      <c r="O36" s="95"/>
      <c r="P36" s="95"/>
      <c r="Q36" s="95"/>
      <c r="R36" s="95"/>
      <c r="S36" s="95"/>
      <c r="T36" s="95"/>
      <c r="U36" s="95"/>
      <c r="V36" s="95"/>
      <c r="W36" s="95"/>
      <c r="AA36" s="95" t="s">
        <v>292</v>
      </c>
      <c r="AB36" s="95" t="s">
        <v>522</v>
      </c>
    </row>
    <row r="37" spans="1:28" ht="12.95" customHeight="1" x14ac:dyDescent="0.2">
      <c r="A37" s="11"/>
      <c r="B37" s="11"/>
      <c r="C37" s="11"/>
      <c r="D37" s="50" t="s">
        <v>23</v>
      </c>
      <c r="E37" s="20">
        <v>0</v>
      </c>
      <c r="F37" s="20">
        <v>0</v>
      </c>
      <c r="G37" s="20">
        <v>0</v>
      </c>
      <c r="H37" s="20">
        <v>0</v>
      </c>
      <c r="I37" s="20">
        <v>0</v>
      </c>
      <c r="J37" s="20">
        <v>0</v>
      </c>
      <c r="K37"/>
      <c r="L37"/>
      <c r="N37" s="95" t="s">
        <v>230</v>
      </c>
      <c r="O37" s="95"/>
      <c r="P37" s="95"/>
      <c r="Q37" s="95"/>
      <c r="R37" s="95"/>
      <c r="S37" s="95"/>
      <c r="T37" s="95"/>
      <c r="U37" s="95"/>
      <c r="V37" s="95"/>
      <c r="W37" s="95"/>
      <c r="AA37" s="95" t="s">
        <v>293</v>
      </c>
      <c r="AB37" s="95" t="s">
        <v>523</v>
      </c>
    </row>
    <row r="38" spans="1:28" ht="12.95" customHeight="1" x14ac:dyDescent="0.2">
      <c r="A38" s="11"/>
      <c r="B38" s="11"/>
      <c r="C38" s="11"/>
      <c r="D38" s="50" t="s">
        <v>24</v>
      </c>
      <c r="E38" s="20">
        <v>0</v>
      </c>
      <c r="F38" s="20">
        <v>0</v>
      </c>
      <c r="G38" s="20">
        <v>0</v>
      </c>
      <c r="H38" s="20">
        <v>0</v>
      </c>
      <c r="I38" s="20">
        <v>0</v>
      </c>
      <c r="J38" s="20">
        <v>0</v>
      </c>
      <c r="K38"/>
      <c r="L38"/>
      <c r="N38" s="95" t="s">
        <v>230</v>
      </c>
      <c r="O38" s="95"/>
      <c r="P38" s="95"/>
      <c r="Q38" s="95"/>
      <c r="R38" s="95"/>
      <c r="S38" s="95"/>
      <c r="T38" s="95"/>
      <c r="U38" s="95"/>
      <c r="V38" s="95"/>
      <c r="W38" s="95"/>
      <c r="AA38" s="95" t="s">
        <v>294</v>
      </c>
      <c r="AB38" s="95" t="s">
        <v>524</v>
      </c>
    </row>
    <row r="39" spans="1:28" ht="12.95" customHeight="1" x14ac:dyDescent="0.2">
      <c r="A39" s="11"/>
      <c r="B39" s="11"/>
      <c r="C39" s="11"/>
      <c r="D39" s="50" t="s">
        <v>25</v>
      </c>
      <c r="E39" s="20">
        <v>0</v>
      </c>
      <c r="F39" s="20">
        <v>0</v>
      </c>
      <c r="G39" s="20">
        <v>0</v>
      </c>
      <c r="H39" s="20">
        <v>0</v>
      </c>
      <c r="I39" s="20">
        <v>0</v>
      </c>
      <c r="J39" s="20">
        <v>0</v>
      </c>
      <c r="K39"/>
      <c r="L39"/>
      <c r="N39" s="95" t="s">
        <v>230</v>
      </c>
      <c r="O39" s="95"/>
      <c r="P39" s="95"/>
      <c r="Q39" s="95"/>
      <c r="R39" s="95"/>
      <c r="S39" s="95"/>
      <c r="T39" s="95"/>
      <c r="U39" s="95"/>
      <c r="V39" s="95"/>
      <c r="W39" s="95"/>
      <c r="AA39" s="95" t="s">
        <v>295</v>
      </c>
      <c r="AB39" s="95" t="s">
        <v>525</v>
      </c>
    </row>
    <row r="40" spans="1:28" ht="12.95" customHeight="1" x14ac:dyDescent="0.2">
      <c r="A40" s="11"/>
      <c r="B40" s="11"/>
      <c r="C40" s="22"/>
      <c r="D40" s="70" t="s">
        <v>143</v>
      </c>
      <c r="E40" s="20">
        <v>0</v>
      </c>
      <c r="F40" s="20">
        <v>0</v>
      </c>
      <c r="G40" s="20">
        <v>0</v>
      </c>
      <c r="H40" s="20">
        <v>0</v>
      </c>
      <c r="I40" s="20">
        <v>0</v>
      </c>
      <c r="J40" s="20">
        <v>0</v>
      </c>
      <c r="K40"/>
      <c r="L40"/>
      <c r="N40" s="95" t="s">
        <v>230</v>
      </c>
      <c r="O40" s="95"/>
      <c r="P40" s="95"/>
      <c r="Q40" s="95"/>
      <c r="R40" s="95"/>
      <c r="S40" s="95"/>
      <c r="T40" s="95"/>
      <c r="U40" s="95"/>
      <c r="V40" s="95"/>
      <c r="W40" s="95"/>
      <c r="AA40" s="95" t="s">
        <v>296</v>
      </c>
      <c r="AB40" s="95" t="s">
        <v>526</v>
      </c>
    </row>
    <row r="41" spans="1:28" ht="12.95" customHeight="1" x14ac:dyDescent="0.2">
      <c r="A41" s="11"/>
      <c r="B41" s="11"/>
      <c r="C41" s="23" t="s">
        <v>26</v>
      </c>
      <c r="D41" s="50"/>
      <c r="E41" s="20">
        <v>0</v>
      </c>
      <c r="F41" s="20">
        <v>0</v>
      </c>
      <c r="G41" s="20">
        <v>0</v>
      </c>
      <c r="H41" s="20">
        <v>0</v>
      </c>
      <c r="I41" s="20">
        <v>0</v>
      </c>
      <c r="J41" s="20">
        <v>0</v>
      </c>
      <c r="K41"/>
      <c r="L41"/>
      <c r="N41" s="95" t="s">
        <v>230</v>
      </c>
      <c r="O41" s="95"/>
      <c r="P41" s="95"/>
      <c r="Q41" s="95"/>
      <c r="R41" s="95"/>
      <c r="S41" s="95"/>
      <c r="T41" s="95"/>
      <c r="U41" s="95"/>
      <c r="V41" s="95"/>
      <c r="W41" s="95"/>
      <c r="AA41" s="95" t="s">
        <v>297</v>
      </c>
      <c r="AB41" s="95" t="s">
        <v>26</v>
      </c>
    </row>
    <row r="42" spans="1:28" ht="12.95" customHeight="1" x14ac:dyDescent="0.2">
      <c r="A42" s="11"/>
      <c r="B42" s="11"/>
      <c r="C42" s="23" t="s">
        <v>27</v>
      </c>
      <c r="D42" s="50"/>
      <c r="E42" s="20">
        <v>0</v>
      </c>
      <c r="F42" s="20">
        <v>0</v>
      </c>
      <c r="G42" s="20">
        <v>0</v>
      </c>
      <c r="H42" s="20">
        <v>0</v>
      </c>
      <c r="I42" s="20">
        <v>0</v>
      </c>
      <c r="J42" s="20">
        <v>0</v>
      </c>
      <c r="K42"/>
      <c r="L42"/>
      <c r="N42" s="95" t="s">
        <v>230</v>
      </c>
      <c r="O42" s="95"/>
      <c r="P42" s="95"/>
      <c r="Q42" s="95"/>
      <c r="R42" s="95"/>
      <c r="S42" s="95"/>
      <c r="T42" s="95"/>
      <c r="U42" s="95"/>
      <c r="V42" s="95"/>
      <c r="W42" s="95"/>
      <c r="AA42" s="95" t="s">
        <v>298</v>
      </c>
      <c r="AB42" s="95" t="s">
        <v>27</v>
      </c>
    </row>
    <row r="43" spans="1:28" ht="12.95" customHeight="1" x14ac:dyDescent="0.2">
      <c r="A43" s="11"/>
      <c r="B43" s="22"/>
      <c r="C43" s="70" t="s">
        <v>144</v>
      </c>
      <c r="D43" s="50"/>
      <c r="E43" s="20">
        <v>0</v>
      </c>
      <c r="F43" s="20">
        <v>0</v>
      </c>
      <c r="G43" s="20">
        <v>0</v>
      </c>
      <c r="H43" s="20">
        <v>0</v>
      </c>
      <c r="I43" s="20">
        <v>0</v>
      </c>
      <c r="J43" s="20">
        <v>0</v>
      </c>
      <c r="K43"/>
      <c r="L43"/>
      <c r="N43" s="95" t="s">
        <v>230</v>
      </c>
      <c r="O43" s="95"/>
      <c r="P43" s="95"/>
      <c r="Q43" s="95"/>
      <c r="R43" s="95"/>
      <c r="S43" s="95"/>
      <c r="T43" s="95"/>
      <c r="U43" s="95"/>
      <c r="V43" s="95"/>
      <c r="W43" s="95"/>
      <c r="AA43" s="95" t="s">
        <v>299</v>
      </c>
      <c r="AB43" s="95" t="s">
        <v>527</v>
      </c>
    </row>
    <row r="44" spans="1:28" ht="12.95" customHeight="1" x14ac:dyDescent="0.2">
      <c r="A44" s="91"/>
      <c r="B44" s="19" t="s">
        <v>28</v>
      </c>
      <c r="C44" s="17"/>
      <c r="D44" s="18"/>
      <c r="E44" s="34">
        <v>0</v>
      </c>
      <c r="F44" s="34">
        <v>0</v>
      </c>
      <c r="G44" s="34">
        <v>0</v>
      </c>
      <c r="H44" s="34">
        <v>0</v>
      </c>
      <c r="I44" s="34">
        <v>0</v>
      </c>
      <c r="J44" s="34">
        <v>0</v>
      </c>
      <c r="K44"/>
      <c r="L44"/>
      <c r="N44" s="95" t="s">
        <v>230</v>
      </c>
      <c r="O44" s="112" t="b">
        <f t="shared" ref="O44:T44" si="9">ROUND(ABS(E44-SUM(E45:E50)),$J$2)&lt;=$O$5</f>
        <v>1</v>
      </c>
      <c r="P44" s="112" t="b">
        <f t="shared" si="9"/>
        <v>1</v>
      </c>
      <c r="Q44" s="112" t="b">
        <f t="shared" si="9"/>
        <v>1</v>
      </c>
      <c r="R44" s="112" t="b">
        <f t="shared" si="9"/>
        <v>1</v>
      </c>
      <c r="S44" s="112" t="b">
        <f t="shared" si="9"/>
        <v>1</v>
      </c>
      <c r="T44" s="112" t="b">
        <f t="shared" si="9"/>
        <v>1</v>
      </c>
      <c r="U44" s="93"/>
      <c r="V44" s="93"/>
      <c r="W44" s="93"/>
      <c r="AA44" s="93" t="s">
        <v>300</v>
      </c>
      <c r="AB44" s="93" t="s">
        <v>28</v>
      </c>
    </row>
    <row r="45" spans="1:28" ht="12.95" customHeight="1" x14ac:dyDescent="0.2">
      <c r="A45" s="11"/>
      <c r="B45" s="21"/>
      <c r="C45" s="23" t="s">
        <v>29</v>
      </c>
      <c r="D45" s="50"/>
      <c r="E45" s="20">
        <v>0</v>
      </c>
      <c r="F45" s="20">
        <v>0</v>
      </c>
      <c r="G45" s="20">
        <v>0</v>
      </c>
      <c r="H45" s="20">
        <v>0</v>
      </c>
      <c r="I45" s="20">
        <v>0</v>
      </c>
      <c r="J45" s="20">
        <v>0</v>
      </c>
      <c r="K45"/>
      <c r="L45"/>
      <c r="N45" s="95" t="s">
        <v>230</v>
      </c>
      <c r="O45" s="95"/>
      <c r="P45" s="95"/>
      <c r="Q45" s="95"/>
      <c r="R45" s="95"/>
      <c r="S45" s="95"/>
      <c r="T45" s="95"/>
      <c r="U45" s="95"/>
      <c r="V45" s="95"/>
      <c r="W45" s="95"/>
      <c r="AA45" s="95" t="s">
        <v>301</v>
      </c>
      <c r="AB45" s="95" t="s">
        <v>29</v>
      </c>
    </row>
    <row r="46" spans="1:28" ht="12.95" customHeight="1" x14ac:dyDescent="0.2">
      <c r="A46" s="11"/>
      <c r="B46" s="11"/>
      <c r="C46" s="23" t="s">
        <v>30</v>
      </c>
      <c r="D46" s="50"/>
      <c r="E46" s="20">
        <v>0</v>
      </c>
      <c r="F46" s="20">
        <v>0</v>
      </c>
      <c r="G46" s="20">
        <v>0</v>
      </c>
      <c r="H46" s="20">
        <v>0</v>
      </c>
      <c r="I46" s="20">
        <v>0</v>
      </c>
      <c r="J46" s="20">
        <v>0</v>
      </c>
      <c r="K46"/>
      <c r="L46"/>
      <c r="N46" s="95" t="s">
        <v>230</v>
      </c>
      <c r="O46" s="95"/>
      <c r="P46" s="95"/>
      <c r="Q46" s="95"/>
      <c r="R46" s="95"/>
      <c r="S46" s="95"/>
      <c r="T46" s="95"/>
      <c r="U46" s="95"/>
      <c r="V46" s="95"/>
      <c r="W46" s="95"/>
      <c r="AA46" s="95" t="s">
        <v>302</v>
      </c>
      <c r="AB46" s="95" t="s">
        <v>30</v>
      </c>
    </row>
    <row r="47" spans="1:28" ht="12.95" customHeight="1" x14ac:dyDescent="0.2">
      <c r="A47" s="11"/>
      <c r="B47" s="11"/>
      <c r="C47" s="23" t="s">
        <v>31</v>
      </c>
      <c r="D47" s="50"/>
      <c r="E47" s="20">
        <v>0</v>
      </c>
      <c r="F47" s="20">
        <v>0</v>
      </c>
      <c r="G47" s="20">
        <v>0</v>
      </c>
      <c r="H47" s="20">
        <v>0</v>
      </c>
      <c r="I47" s="20">
        <v>0</v>
      </c>
      <c r="J47" s="20">
        <v>0</v>
      </c>
      <c r="K47"/>
      <c r="L47"/>
      <c r="N47" s="95" t="s">
        <v>230</v>
      </c>
      <c r="O47" s="95"/>
      <c r="P47" s="95"/>
      <c r="Q47" s="95"/>
      <c r="R47" s="95"/>
      <c r="S47" s="95"/>
      <c r="T47" s="95"/>
      <c r="U47" s="95"/>
      <c r="V47" s="95"/>
      <c r="W47" s="95"/>
      <c r="AA47" s="95" t="s">
        <v>303</v>
      </c>
      <c r="AB47" s="95" t="s">
        <v>31</v>
      </c>
    </row>
    <row r="48" spans="1:28" ht="12.95" customHeight="1" x14ac:dyDescent="0.2">
      <c r="A48" s="11"/>
      <c r="B48" s="11"/>
      <c r="C48" s="70" t="s">
        <v>145</v>
      </c>
      <c r="D48" s="72"/>
      <c r="E48" s="73">
        <v>0</v>
      </c>
      <c r="F48" s="73">
        <v>0</v>
      </c>
      <c r="G48" s="73">
        <v>0</v>
      </c>
      <c r="H48" s="73">
        <v>0</v>
      </c>
      <c r="I48" s="73">
        <v>0</v>
      </c>
      <c r="J48" s="73">
        <v>0</v>
      </c>
      <c r="K48"/>
      <c r="L48"/>
      <c r="N48" s="95" t="s">
        <v>230</v>
      </c>
      <c r="O48" s="95"/>
      <c r="P48" s="95"/>
      <c r="Q48" s="95"/>
      <c r="R48" s="95"/>
      <c r="S48" s="95"/>
      <c r="T48" s="95"/>
      <c r="U48" s="95"/>
      <c r="V48" s="95"/>
      <c r="W48" s="95"/>
      <c r="AA48" s="95" t="s">
        <v>304</v>
      </c>
      <c r="AB48" s="95" t="s">
        <v>145</v>
      </c>
    </row>
    <row r="49" spans="1:28" ht="12.95" customHeight="1" x14ac:dyDescent="0.2">
      <c r="A49" s="11"/>
      <c r="B49" s="11"/>
      <c r="C49" s="71" t="s">
        <v>146</v>
      </c>
      <c r="D49" s="72"/>
      <c r="E49" s="73">
        <v>0</v>
      </c>
      <c r="F49" s="73">
        <v>0</v>
      </c>
      <c r="G49" s="73">
        <v>0</v>
      </c>
      <c r="H49" s="73">
        <v>0</v>
      </c>
      <c r="I49" s="73">
        <v>0</v>
      </c>
      <c r="J49" s="73">
        <v>0</v>
      </c>
      <c r="K49"/>
      <c r="L49"/>
      <c r="N49" s="95" t="s">
        <v>230</v>
      </c>
      <c r="O49" s="95"/>
      <c r="P49" s="95"/>
      <c r="Q49" s="95"/>
      <c r="R49" s="95"/>
      <c r="S49" s="95"/>
      <c r="T49" s="95"/>
      <c r="U49" s="95"/>
      <c r="V49" s="95"/>
      <c r="W49" s="95"/>
      <c r="AA49" s="95" t="s">
        <v>305</v>
      </c>
      <c r="AB49" s="95" t="s">
        <v>146</v>
      </c>
    </row>
    <row r="50" spans="1:28" ht="12.95" customHeight="1" x14ac:dyDescent="0.2">
      <c r="A50" s="11"/>
      <c r="B50" s="22"/>
      <c r="C50" s="75" t="s">
        <v>147</v>
      </c>
      <c r="D50" s="50"/>
      <c r="E50" s="20">
        <v>0</v>
      </c>
      <c r="F50" s="20">
        <v>0</v>
      </c>
      <c r="G50" s="20">
        <v>0</v>
      </c>
      <c r="H50" s="20">
        <v>0</v>
      </c>
      <c r="I50" s="20">
        <v>0</v>
      </c>
      <c r="J50" s="20">
        <v>0</v>
      </c>
      <c r="K50"/>
      <c r="L50"/>
      <c r="N50" s="95" t="s">
        <v>230</v>
      </c>
      <c r="O50" s="95"/>
      <c r="P50" s="95"/>
      <c r="Q50" s="95"/>
      <c r="R50" s="95"/>
      <c r="S50" s="95"/>
      <c r="T50" s="95"/>
      <c r="U50" s="95"/>
      <c r="V50" s="95"/>
      <c r="W50" s="95"/>
      <c r="AA50" s="95" t="s">
        <v>306</v>
      </c>
      <c r="AB50" s="95" t="s">
        <v>147</v>
      </c>
    </row>
    <row r="51" spans="1:28" ht="12.95" customHeight="1" thickBot="1" x14ac:dyDescent="0.25">
      <c r="A51" s="91"/>
      <c r="B51" s="74" t="s">
        <v>148</v>
      </c>
      <c r="C51" s="97"/>
      <c r="D51" s="98"/>
      <c r="E51" s="99">
        <v>0</v>
      </c>
      <c r="F51" s="99">
        <v>0</v>
      </c>
      <c r="G51" s="99">
        <v>0</v>
      </c>
      <c r="H51" s="99">
        <v>0</v>
      </c>
      <c r="I51" s="99">
        <v>0</v>
      </c>
      <c r="J51" s="99">
        <v>0</v>
      </c>
      <c r="K51"/>
      <c r="L51"/>
      <c r="N51" s="95" t="s">
        <v>230</v>
      </c>
      <c r="O51" s="93"/>
      <c r="P51" s="93"/>
      <c r="Q51" s="93"/>
      <c r="R51" s="93"/>
      <c r="S51" s="93"/>
      <c r="T51" s="93"/>
      <c r="U51" s="93"/>
      <c r="V51" s="93"/>
      <c r="W51" s="93"/>
      <c r="AA51" s="93" t="s">
        <v>307</v>
      </c>
      <c r="AB51" s="93" t="s">
        <v>148</v>
      </c>
    </row>
    <row r="52" spans="1:28" ht="20.100000000000001" customHeight="1" thickBot="1" x14ac:dyDescent="0.25">
      <c r="A52" s="10" t="s">
        <v>222</v>
      </c>
      <c r="B52" s="10"/>
      <c r="C52" s="10"/>
      <c r="D52" s="10"/>
      <c r="E52" s="35">
        <v>0</v>
      </c>
      <c r="F52" s="35">
        <v>0</v>
      </c>
      <c r="G52" s="35">
        <v>0</v>
      </c>
      <c r="H52" s="35">
        <v>0</v>
      </c>
      <c r="I52" s="35">
        <v>0</v>
      </c>
      <c r="J52" s="35">
        <v>0</v>
      </c>
      <c r="K52"/>
      <c r="L52"/>
      <c r="N52" s="95" t="s">
        <v>229</v>
      </c>
      <c r="O52" s="93" t="b">
        <f t="shared" ref="O52:T52" si="10">ROUND(ABS(E52-(E53+E61+E67+E72)),$J$2)&lt;=$O$5</f>
        <v>1</v>
      </c>
      <c r="P52" s="93" t="b">
        <f t="shared" si="10"/>
        <v>1</v>
      </c>
      <c r="Q52" s="93" t="b">
        <f t="shared" si="10"/>
        <v>1</v>
      </c>
      <c r="R52" s="93" t="b">
        <f t="shared" si="10"/>
        <v>1</v>
      </c>
      <c r="S52" s="93" t="b">
        <f t="shared" si="10"/>
        <v>1</v>
      </c>
      <c r="T52" s="93" t="b">
        <f t="shared" si="10"/>
        <v>1</v>
      </c>
      <c r="U52" s="93"/>
      <c r="V52" s="93"/>
      <c r="W52" s="93"/>
      <c r="AA52" s="93" t="s">
        <v>308</v>
      </c>
      <c r="AB52" s="93" t="s">
        <v>528</v>
      </c>
    </row>
    <row r="53" spans="1:28" ht="12.95" customHeight="1" x14ac:dyDescent="0.2">
      <c r="A53" s="100"/>
      <c r="B53" s="14" t="s">
        <v>32</v>
      </c>
      <c r="C53" s="14"/>
      <c r="D53" s="14"/>
      <c r="E53" s="92">
        <v>0</v>
      </c>
      <c r="F53" s="92">
        <v>0</v>
      </c>
      <c r="G53" s="92">
        <v>0</v>
      </c>
      <c r="H53" s="92">
        <v>0</v>
      </c>
      <c r="I53" s="92">
        <v>0</v>
      </c>
      <c r="J53" s="92">
        <v>0</v>
      </c>
      <c r="K53"/>
      <c r="L53"/>
      <c r="N53" s="95" t="s">
        <v>230</v>
      </c>
      <c r="O53" s="93" t="b">
        <f t="shared" ref="O53:T53" si="11">ROUND(ABS(E53-SUM(E54:E60)),$J$2)&lt;=$O$5</f>
        <v>1</v>
      </c>
      <c r="P53" s="93" t="b">
        <f t="shared" si="11"/>
        <v>1</v>
      </c>
      <c r="Q53" s="93" t="b">
        <f t="shared" si="11"/>
        <v>1</v>
      </c>
      <c r="R53" s="93" t="b">
        <f t="shared" si="11"/>
        <v>1</v>
      </c>
      <c r="S53" s="93" t="b">
        <f t="shared" si="11"/>
        <v>1</v>
      </c>
      <c r="T53" s="93" t="b">
        <f t="shared" si="11"/>
        <v>1</v>
      </c>
      <c r="U53" s="93"/>
      <c r="V53" s="93"/>
      <c r="W53" s="93"/>
      <c r="AA53" s="93" t="s">
        <v>309</v>
      </c>
      <c r="AB53" s="93" t="s">
        <v>32</v>
      </c>
    </row>
    <row r="54" spans="1:28" ht="12.95" customHeight="1" x14ac:dyDescent="0.2">
      <c r="A54" s="12"/>
      <c r="B54" s="27"/>
      <c r="C54" s="23" t="s">
        <v>33</v>
      </c>
      <c r="D54" s="23"/>
      <c r="E54" s="20">
        <v>0</v>
      </c>
      <c r="F54" s="20">
        <v>0</v>
      </c>
      <c r="G54" s="20">
        <v>0</v>
      </c>
      <c r="H54" s="20">
        <v>0</v>
      </c>
      <c r="I54" s="20">
        <v>0</v>
      </c>
      <c r="J54" s="20">
        <v>0</v>
      </c>
      <c r="K54"/>
      <c r="L54"/>
      <c r="N54" s="95" t="s">
        <v>230</v>
      </c>
      <c r="O54" s="95"/>
      <c r="P54" s="95"/>
      <c r="Q54" s="95"/>
      <c r="R54" s="95"/>
      <c r="S54" s="95"/>
      <c r="T54" s="95"/>
      <c r="U54" s="95"/>
      <c r="V54" s="95"/>
      <c r="W54" s="95"/>
      <c r="AA54" s="95" t="s">
        <v>310</v>
      </c>
      <c r="AB54" s="95" t="s">
        <v>33</v>
      </c>
    </row>
    <row r="55" spans="1:28" ht="12.95" customHeight="1" x14ac:dyDescent="0.2">
      <c r="A55" s="12"/>
      <c r="B55" s="28"/>
      <c r="C55" s="23" t="s">
        <v>34</v>
      </c>
      <c r="D55" s="23"/>
      <c r="E55" s="20">
        <v>0</v>
      </c>
      <c r="F55" s="20">
        <v>0</v>
      </c>
      <c r="G55" s="20">
        <v>0</v>
      </c>
      <c r="H55" s="20">
        <v>0</v>
      </c>
      <c r="I55" s="20">
        <v>0</v>
      </c>
      <c r="J55" s="20">
        <v>0</v>
      </c>
      <c r="K55"/>
      <c r="L55"/>
      <c r="N55" s="95" t="s">
        <v>230</v>
      </c>
      <c r="O55" s="95"/>
      <c r="P55" s="95"/>
      <c r="Q55" s="95"/>
      <c r="R55" s="95"/>
      <c r="S55" s="95"/>
      <c r="T55" s="95"/>
      <c r="U55" s="95"/>
      <c r="V55" s="95"/>
      <c r="W55" s="95"/>
      <c r="AA55" s="95" t="s">
        <v>311</v>
      </c>
      <c r="AB55" s="95" t="s">
        <v>529</v>
      </c>
    </row>
    <row r="56" spans="1:28" ht="12.95" customHeight="1" x14ac:dyDescent="0.2">
      <c r="A56" s="12"/>
      <c r="B56" s="28"/>
      <c r="C56" s="23" t="s">
        <v>35</v>
      </c>
      <c r="D56" s="23"/>
      <c r="E56" s="20">
        <v>0</v>
      </c>
      <c r="F56" s="20">
        <v>0</v>
      </c>
      <c r="G56" s="20">
        <v>0</v>
      </c>
      <c r="H56" s="20">
        <v>0</v>
      </c>
      <c r="I56" s="20">
        <v>0</v>
      </c>
      <c r="J56" s="20">
        <v>0</v>
      </c>
      <c r="K56"/>
      <c r="L56"/>
      <c r="N56" s="95" t="s">
        <v>230</v>
      </c>
      <c r="O56" s="95"/>
      <c r="P56" s="95"/>
      <c r="Q56" s="95"/>
      <c r="R56" s="95"/>
      <c r="S56" s="95"/>
      <c r="T56" s="95"/>
      <c r="U56" s="95"/>
      <c r="V56" s="95"/>
      <c r="W56" s="95"/>
      <c r="AA56" s="95" t="s">
        <v>312</v>
      </c>
      <c r="AB56" s="95" t="s">
        <v>35</v>
      </c>
    </row>
    <row r="57" spans="1:28" ht="12.95" customHeight="1" x14ac:dyDescent="0.2">
      <c r="A57" s="12"/>
      <c r="B57" s="28"/>
      <c r="C57" s="23" t="s">
        <v>36</v>
      </c>
      <c r="D57" s="23"/>
      <c r="E57" s="20">
        <v>0</v>
      </c>
      <c r="F57" s="20">
        <v>0</v>
      </c>
      <c r="G57" s="20">
        <v>0</v>
      </c>
      <c r="H57" s="20">
        <v>0</v>
      </c>
      <c r="I57" s="20">
        <v>0</v>
      </c>
      <c r="J57" s="20">
        <v>0</v>
      </c>
      <c r="K57"/>
      <c r="L57"/>
      <c r="N57" s="95" t="s">
        <v>230</v>
      </c>
      <c r="O57" s="95"/>
      <c r="P57" s="95"/>
      <c r="Q57" s="95"/>
      <c r="R57" s="95"/>
      <c r="S57" s="95"/>
      <c r="T57" s="95"/>
      <c r="U57" s="95"/>
      <c r="V57" s="95"/>
      <c r="W57" s="95"/>
      <c r="AA57" s="95" t="s">
        <v>313</v>
      </c>
      <c r="AB57" s="95" t="s">
        <v>530</v>
      </c>
    </row>
    <row r="58" spans="1:28" ht="12.95" customHeight="1" x14ac:dyDescent="0.2">
      <c r="A58" s="12"/>
      <c r="B58" s="28"/>
      <c r="C58" s="23" t="s">
        <v>37</v>
      </c>
      <c r="D58" s="23"/>
      <c r="E58" s="20">
        <v>0</v>
      </c>
      <c r="F58" s="20">
        <v>0</v>
      </c>
      <c r="G58" s="20">
        <v>0</v>
      </c>
      <c r="H58" s="20">
        <v>0</v>
      </c>
      <c r="I58" s="20">
        <v>0</v>
      </c>
      <c r="J58" s="20">
        <v>0</v>
      </c>
      <c r="K58"/>
      <c r="L58"/>
      <c r="N58" s="95" t="s">
        <v>230</v>
      </c>
      <c r="O58" s="95"/>
      <c r="P58" s="95"/>
      <c r="Q58" s="95"/>
      <c r="R58" s="95"/>
      <c r="S58" s="95"/>
      <c r="T58" s="95"/>
      <c r="U58" s="95"/>
      <c r="V58" s="95"/>
      <c r="W58" s="95"/>
      <c r="AA58" s="95" t="s">
        <v>314</v>
      </c>
      <c r="AB58" s="95" t="s">
        <v>37</v>
      </c>
    </row>
    <row r="59" spans="1:28" ht="12.95" customHeight="1" x14ac:dyDescent="0.2">
      <c r="A59" s="12"/>
      <c r="B59" s="28"/>
      <c r="C59" s="23" t="s">
        <v>38</v>
      </c>
      <c r="D59" s="23"/>
      <c r="E59" s="20">
        <v>0</v>
      </c>
      <c r="F59" s="20">
        <v>0</v>
      </c>
      <c r="G59" s="20">
        <v>0</v>
      </c>
      <c r="H59" s="20">
        <v>0</v>
      </c>
      <c r="I59" s="20">
        <v>0</v>
      </c>
      <c r="J59" s="20">
        <v>0</v>
      </c>
      <c r="K59"/>
      <c r="L59"/>
      <c r="N59" s="95" t="s">
        <v>230</v>
      </c>
      <c r="O59" s="95"/>
      <c r="P59" s="95"/>
      <c r="Q59" s="95"/>
      <c r="R59" s="95"/>
      <c r="S59" s="95"/>
      <c r="T59" s="95"/>
      <c r="U59" s="95"/>
      <c r="V59" s="95"/>
      <c r="W59" s="95"/>
      <c r="AA59" s="95" t="s">
        <v>315</v>
      </c>
      <c r="AB59" s="95" t="s">
        <v>38</v>
      </c>
    </row>
    <row r="60" spans="1:28" ht="12.95" customHeight="1" x14ac:dyDescent="0.2">
      <c r="A60" s="12"/>
      <c r="B60" s="29"/>
      <c r="C60" s="70" t="s">
        <v>149</v>
      </c>
      <c r="D60" s="23"/>
      <c r="E60" s="20">
        <v>0</v>
      </c>
      <c r="F60" s="20">
        <v>0</v>
      </c>
      <c r="G60" s="20">
        <v>0</v>
      </c>
      <c r="H60" s="20">
        <v>0</v>
      </c>
      <c r="I60" s="20">
        <v>0</v>
      </c>
      <c r="J60" s="20">
        <v>0</v>
      </c>
      <c r="K60"/>
      <c r="L60"/>
      <c r="N60" s="95" t="s">
        <v>230</v>
      </c>
      <c r="O60" s="95"/>
      <c r="P60" s="95"/>
      <c r="Q60" s="95"/>
      <c r="R60" s="95"/>
      <c r="S60" s="95"/>
      <c r="T60" s="95"/>
      <c r="U60" s="95"/>
      <c r="V60" s="95"/>
      <c r="W60" s="95"/>
      <c r="AA60" s="95" t="s">
        <v>316</v>
      </c>
      <c r="AB60" s="95" t="s">
        <v>149</v>
      </c>
    </row>
    <row r="61" spans="1:28" ht="12.95" customHeight="1" x14ac:dyDescent="0.2">
      <c r="A61" s="100"/>
      <c r="B61" s="17" t="s">
        <v>39</v>
      </c>
      <c r="C61" s="17"/>
      <c r="D61" s="17"/>
      <c r="E61" s="34">
        <v>0</v>
      </c>
      <c r="F61" s="34">
        <v>0</v>
      </c>
      <c r="G61" s="34">
        <v>0</v>
      </c>
      <c r="H61" s="34">
        <v>0</v>
      </c>
      <c r="I61" s="34">
        <v>0</v>
      </c>
      <c r="J61" s="34">
        <v>0</v>
      </c>
      <c r="K61"/>
      <c r="L61"/>
      <c r="N61" s="95" t="s">
        <v>230</v>
      </c>
      <c r="O61" s="93" t="b">
        <f t="shared" ref="O61:T61" si="12">ROUND(ABS(E61-SUM(E62:E66)),$J$2)&lt;=$O$5</f>
        <v>1</v>
      </c>
      <c r="P61" s="93" t="b">
        <f t="shared" si="12"/>
        <v>1</v>
      </c>
      <c r="Q61" s="93" t="b">
        <f t="shared" si="12"/>
        <v>1</v>
      </c>
      <c r="R61" s="93" t="b">
        <f t="shared" si="12"/>
        <v>1</v>
      </c>
      <c r="S61" s="93" t="b">
        <f t="shared" si="12"/>
        <v>1</v>
      </c>
      <c r="T61" s="93" t="b">
        <f t="shared" si="12"/>
        <v>1</v>
      </c>
      <c r="U61" s="93"/>
      <c r="V61" s="93"/>
      <c r="W61" s="93"/>
      <c r="AA61" s="93" t="s">
        <v>317</v>
      </c>
      <c r="AB61" s="93" t="s">
        <v>39</v>
      </c>
    </row>
    <row r="62" spans="1:28" ht="12.95" customHeight="1" x14ac:dyDescent="0.2">
      <c r="A62" s="12"/>
      <c r="B62" s="71"/>
      <c r="C62" s="23" t="s">
        <v>40</v>
      </c>
      <c r="D62" s="23"/>
      <c r="E62" s="20">
        <v>0</v>
      </c>
      <c r="F62" s="20">
        <v>0</v>
      </c>
      <c r="G62" s="20">
        <v>0</v>
      </c>
      <c r="H62" s="20">
        <v>0</v>
      </c>
      <c r="I62" s="20">
        <v>0</v>
      </c>
      <c r="J62" s="20">
        <v>0</v>
      </c>
      <c r="K62"/>
      <c r="L62"/>
      <c r="N62" s="95" t="s">
        <v>230</v>
      </c>
      <c r="O62" s="95"/>
      <c r="P62" s="95"/>
      <c r="Q62" s="95"/>
      <c r="R62" s="95"/>
      <c r="S62" s="95"/>
      <c r="T62" s="95"/>
      <c r="U62" s="95"/>
      <c r="V62" s="95"/>
      <c r="W62" s="95"/>
      <c r="AA62" s="95" t="s">
        <v>318</v>
      </c>
      <c r="AB62" s="95" t="s">
        <v>531</v>
      </c>
    </row>
    <row r="63" spans="1:28" ht="12.95" customHeight="1" x14ac:dyDescent="0.2">
      <c r="A63" s="12"/>
      <c r="B63" s="28"/>
      <c r="C63" s="23" t="s">
        <v>41</v>
      </c>
      <c r="D63" s="23"/>
      <c r="E63" s="20">
        <v>0</v>
      </c>
      <c r="F63" s="20">
        <v>0</v>
      </c>
      <c r="G63" s="20">
        <v>0</v>
      </c>
      <c r="H63" s="20">
        <v>0</v>
      </c>
      <c r="I63" s="20">
        <v>0</v>
      </c>
      <c r="J63" s="20">
        <v>0</v>
      </c>
      <c r="K63"/>
      <c r="L63"/>
      <c r="N63" s="95" t="s">
        <v>230</v>
      </c>
      <c r="O63" s="95"/>
      <c r="P63" s="95"/>
      <c r="Q63" s="95"/>
      <c r="R63" s="95"/>
      <c r="S63" s="95"/>
      <c r="T63" s="95"/>
      <c r="U63" s="95"/>
      <c r="V63" s="95"/>
      <c r="W63" s="95"/>
      <c r="AA63" s="95" t="s">
        <v>319</v>
      </c>
      <c r="AB63" s="95" t="s">
        <v>41</v>
      </c>
    </row>
    <row r="64" spans="1:28" ht="12.95" customHeight="1" x14ac:dyDescent="0.2">
      <c r="A64" s="12"/>
      <c r="B64" s="28"/>
      <c r="C64" s="23" t="s">
        <v>150</v>
      </c>
      <c r="D64" s="23"/>
      <c r="E64" s="20">
        <v>0</v>
      </c>
      <c r="F64" s="20">
        <v>0</v>
      </c>
      <c r="G64" s="20">
        <v>0</v>
      </c>
      <c r="H64" s="20">
        <v>0</v>
      </c>
      <c r="I64" s="20">
        <v>0</v>
      </c>
      <c r="J64" s="20">
        <v>0</v>
      </c>
      <c r="K64"/>
      <c r="L64"/>
      <c r="N64" s="95" t="s">
        <v>230</v>
      </c>
      <c r="O64" s="95"/>
      <c r="P64" s="95"/>
      <c r="Q64" s="95"/>
      <c r="R64" s="95"/>
      <c r="S64" s="95"/>
      <c r="T64" s="95"/>
      <c r="U64" s="95"/>
      <c r="V64" s="95"/>
      <c r="W64" s="95"/>
      <c r="AA64" s="95" t="s">
        <v>320</v>
      </c>
      <c r="AB64" s="95" t="s">
        <v>150</v>
      </c>
    </row>
    <row r="65" spans="1:28" ht="12.95" customHeight="1" x14ac:dyDescent="0.2">
      <c r="A65" s="12"/>
      <c r="B65" s="28"/>
      <c r="C65" s="23" t="s">
        <v>42</v>
      </c>
      <c r="D65" s="23"/>
      <c r="E65" s="20">
        <v>0</v>
      </c>
      <c r="F65" s="20">
        <v>0</v>
      </c>
      <c r="G65" s="20">
        <v>0</v>
      </c>
      <c r="H65" s="20">
        <v>0</v>
      </c>
      <c r="I65" s="20">
        <v>0</v>
      </c>
      <c r="J65" s="20">
        <v>0</v>
      </c>
      <c r="K65"/>
      <c r="L65"/>
      <c r="N65" s="95" t="s">
        <v>230</v>
      </c>
      <c r="O65" s="95"/>
      <c r="P65" s="95"/>
      <c r="Q65" s="95"/>
      <c r="R65" s="95"/>
      <c r="S65" s="95"/>
      <c r="T65" s="95"/>
      <c r="U65" s="95"/>
      <c r="V65" s="95"/>
      <c r="W65" s="95"/>
      <c r="AA65" s="95" t="s">
        <v>321</v>
      </c>
      <c r="AB65" s="95" t="s">
        <v>42</v>
      </c>
    </row>
    <row r="66" spans="1:28" ht="12.95" customHeight="1" x14ac:dyDescent="0.2">
      <c r="A66" s="12"/>
      <c r="B66" s="29"/>
      <c r="C66" s="70" t="s">
        <v>151</v>
      </c>
      <c r="D66" s="23"/>
      <c r="E66" s="20">
        <v>0</v>
      </c>
      <c r="F66" s="20">
        <v>0</v>
      </c>
      <c r="G66" s="20">
        <v>0</v>
      </c>
      <c r="H66" s="20">
        <v>0</v>
      </c>
      <c r="I66" s="20">
        <v>0</v>
      </c>
      <c r="J66" s="20">
        <v>0</v>
      </c>
      <c r="K66"/>
      <c r="L66"/>
      <c r="N66" s="95" t="s">
        <v>230</v>
      </c>
      <c r="O66" s="95"/>
      <c r="P66" s="95"/>
      <c r="Q66" s="95"/>
      <c r="R66" s="95"/>
      <c r="S66" s="95"/>
      <c r="T66" s="95"/>
      <c r="U66" s="95"/>
      <c r="V66" s="95"/>
      <c r="W66" s="95"/>
      <c r="AA66" s="95" t="s">
        <v>322</v>
      </c>
      <c r="AB66" s="95" t="s">
        <v>151</v>
      </c>
    </row>
    <row r="67" spans="1:28" ht="12.95" customHeight="1" x14ac:dyDescent="0.2">
      <c r="A67" s="100"/>
      <c r="B67" s="17" t="s">
        <v>235</v>
      </c>
      <c r="C67" s="17"/>
      <c r="D67" s="17"/>
      <c r="E67" s="34">
        <v>0</v>
      </c>
      <c r="F67" s="34">
        <v>0</v>
      </c>
      <c r="G67" s="34">
        <v>0</v>
      </c>
      <c r="H67" s="34">
        <v>0</v>
      </c>
      <c r="I67" s="34">
        <v>0</v>
      </c>
      <c r="J67" s="34">
        <v>0</v>
      </c>
      <c r="K67"/>
      <c r="L67"/>
      <c r="N67" s="95" t="s">
        <v>230</v>
      </c>
      <c r="O67" s="93" t="b">
        <f t="shared" ref="O67:T67" si="13">ROUND(ABS(E67-SUM(E68:E71)),$J$2)&lt;=$O$5</f>
        <v>1</v>
      </c>
      <c r="P67" s="93" t="b">
        <f t="shared" si="13"/>
        <v>1</v>
      </c>
      <c r="Q67" s="93" t="b">
        <f t="shared" si="13"/>
        <v>1</v>
      </c>
      <c r="R67" s="93" t="b">
        <f t="shared" si="13"/>
        <v>1</v>
      </c>
      <c r="S67" s="93" t="b">
        <f t="shared" si="13"/>
        <v>1</v>
      </c>
      <c r="T67" s="93" t="b">
        <f t="shared" si="13"/>
        <v>1</v>
      </c>
      <c r="U67" s="93"/>
      <c r="V67" s="93"/>
      <c r="W67" s="93"/>
      <c r="AA67" s="93" t="s">
        <v>323</v>
      </c>
      <c r="AB67" s="93" t="s">
        <v>235</v>
      </c>
    </row>
    <row r="68" spans="1:28" ht="12.95" customHeight="1" x14ac:dyDescent="0.2">
      <c r="A68" s="12"/>
      <c r="B68" s="27"/>
      <c r="C68" s="23" t="s">
        <v>236</v>
      </c>
      <c r="D68" s="23"/>
      <c r="E68" s="20">
        <v>0</v>
      </c>
      <c r="F68" s="20">
        <v>0</v>
      </c>
      <c r="G68" s="20">
        <v>0</v>
      </c>
      <c r="H68" s="20">
        <v>0</v>
      </c>
      <c r="I68" s="20">
        <v>0</v>
      </c>
      <c r="J68" s="20">
        <v>0</v>
      </c>
      <c r="K68"/>
      <c r="L68"/>
      <c r="N68" s="95" t="s">
        <v>230</v>
      </c>
      <c r="O68" s="95"/>
      <c r="P68" s="95"/>
      <c r="Q68" s="95"/>
      <c r="R68" s="95"/>
      <c r="S68" s="95"/>
      <c r="T68" s="95"/>
      <c r="U68" s="95"/>
      <c r="V68" s="95"/>
      <c r="W68" s="95"/>
      <c r="AA68" s="95" t="s">
        <v>324</v>
      </c>
      <c r="AB68" s="95" t="s">
        <v>236</v>
      </c>
    </row>
    <row r="69" spans="1:28" ht="12.95" customHeight="1" x14ac:dyDescent="0.2">
      <c r="A69" s="12"/>
      <c r="B69" s="28"/>
      <c r="C69" s="23" t="s">
        <v>237</v>
      </c>
      <c r="D69" s="23"/>
      <c r="E69" s="20">
        <v>0</v>
      </c>
      <c r="F69" s="20">
        <v>0</v>
      </c>
      <c r="G69" s="20">
        <v>0</v>
      </c>
      <c r="H69" s="20">
        <v>0</v>
      </c>
      <c r="I69" s="20">
        <v>0</v>
      </c>
      <c r="J69" s="20">
        <v>0</v>
      </c>
      <c r="K69"/>
      <c r="L69"/>
      <c r="N69" s="95" t="s">
        <v>230</v>
      </c>
      <c r="O69" s="95"/>
      <c r="P69" s="95"/>
      <c r="Q69" s="95"/>
      <c r="R69" s="95"/>
      <c r="S69" s="95"/>
      <c r="T69" s="95"/>
      <c r="U69" s="95"/>
      <c r="V69" s="95"/>
      <c r="W69" s="95"/>
      <c r="AA69" s="95" t="s">
        <v>325</v>
      </c>
      <c r="AB69" s="95" t="s">
        <v>237</v>
      </c>
    </row>
    <row r="70" spans="1:28" ht="12.95" customHeight="1" x14ac:dyDescent="0.2">
      <c r="A70" s="12"/>
      <c r="B70" s="28"/>
      <c r="C70" s="23" t="s">
        <v>152</v>
      </c>
      <c r="D70" s="71"/>
      <c r="E70" s="73">
        <v>0</v>
      </c>
      <c r="F70" s="73">
        <v>0</v>
      </c>
      <c r="G70" s="73">
        <v>0</v>
      </c>
      <c r="H70" s="73">
        <v>0</v>
      </c>
      <c r="I70" s="73">
        <v>0</v>
      </c>
      <c r="J70" s="73">
        <v>0</v>
      </c>
      <c r="K70"/>
      <c r="L70"/>
      <c r="N70" s="95" t="s">
        <v>230</v>
      </c>
      <c r="O70" s="95"/>
      <c r="P70" s="95"/>
      <c r="Q70" s="95"/>
      <c r="R70" s="95"/>
      <c r="S70" s="95"/>
      <c r="T70" s="95"/>
      <c r="U70" s="95"/>
      <c r="V70" s="95"/>
      <c r="W70" s="95"/>
      <c r="AA70" s="95" t="s">
        <v>326</v>
      </c>
      <c r="AB70" s="95" t="s">
        <v>532</v>
      </c>
    </row>
    <row r="71" spans="1:28" ht="12.95" customHeight="1" x14ac:dyDescent="0.2">
      <c r="A71" s="12"/>
      <c r="B71" s="29"/>
      <c r="C71" s="70" t="s">
        <v>238</v>
      </c>
      <c r="D71" s="71"/>
      <c r="E71" s="73">
        <v>0</v>
      </c>
      <c r="F71" s="73">
        <v>0</v>
      </c>
      <c r="G71" s="73">
        <v>0</v>
      </c>
      <c r="H71" s="73">
        <v>0</v>
      </c>
      <c r="I71" s="73">
        <v>0</v>
      </c>
      <c r="J71" s="73">
        <v>0</v>
      </c>
      <c r="K71"/>
      <c r="L71"/>
      <c r="N71" s="95" t="s">
        <v>230</v>
      </c>
      <c r="O71" s="95"/>
      <c r="P71" s="95"/>
      <c r="Q71" s="95"/>
      <c r="R71" s="95"/>
      <c r="S71" s="95"/>
      <c r="T71" s="95"/>
      <c r="U71" s="95"/>
      <c r="V71" s="95"/>
      <c r="W71" s="95"/>
      <c r="AA71" s="95" t="s">
        <v>327</v>
      </c>
      <c r="AB71" s="95" t="s">
        <v>238</v>
      </c>
    </row>
    <row r="72" spans="1:28" ht="12.95" customHeight="1" thickBot="1" x14ac:dyDescent="0.25">
      <c r="A72" s="101"/>
      <c r="B72" s="74" t="s">
        <v>154</v>
      </c>
      <c r="C72" s="24"/>
      <c r="D72" s="24"/>
      <c r="E72" s="103">
        <v>0</v>
      </c>
      <c r="F72" s="103">
        <v>0</v>
      </c>
      <c r="G72" s="103">
        <v>0</v>
      </c>
      <c r="H72" s="103">
        <v>0</v>
      </c>
      <c r="I72" s="103">
        <v>0</v>
      </c>
      <c r="J72" s="103">
        <v>0</v>
      </c>
      <c r="K72"/>
      <c r="L72"/>
      <c r="N72" s="95" t="s">
        <v>230</v>
      </c>
      <c r="O72" s="93"/>
      <c r="P72" s="93"/>
      <c r="Q72" s="93"/>
      <c r="R72" s="93"/>
      <c r="S72" s="93"/>
      <c r="T72" s="93"/>
      <c r="U72" s="93"/>
      <c r="V72" s="93"/>
      <c r="W72" s="93"/>
      <c r="AA72" s="93" t="s">
        <v>328</v>
      </c>
      <c r="AB72" s="93" t="s">
        <v>154</v>
      </c>
    </row>
    <row r="73" spans="1:28" ht="20.100000000000001" customHeight="1" thickBot="1" x14ac:dyDescent="0.25">
      <c r="A73" s="10" t="s">
        <v>223</v>
      </c>
      <c r="B73" s="10"/>
      <c r="C73" s="10"/>
      <c r="D73" s="10"/>
      <c r="E73" s="35">
        <v>0</v>
      </c>
      <c r="F73" s="35">
        <v>0</v>
      </c>
      <c r="G73" s="35">
        <v>0</v>
      </c>
      <c r="H73" s="35">
        <v>0</v>
      </c>
      <c r="I73" s="35">
        <v>0</v>
      </c>
      <c r="J73" s="35">
        <v>0</v>
      </c>
      <c r="K73"/>
      <c r="L73"/>
      <c r="N73" s="95" t="s">
        <v>229</v>
      </c>
      <c r="O73" s="93" t="b">
        <f t="shared" ref="O73:T73" si="14">ROUND(ABS(E73-(E74+E79+E84+E90+E106+E112+E116+E117)),$J$2)&lt;=$O$5</f>
        <v>1</v>
      </c>
      <c r="P73" s="93" t="b">
        <f t="shared" si="14"/>
        <v>1</v>
      </c>
      <c r="Q73" s="93" t="b">
        <f t="shared" si="14"/>
        <v>1</v>
      </c>
      <c r="R73" s="93" t="b">
        <f t="shared" si="14"/>
        <v>1</v>
      </c>
      <c r="S73" s="93" t="b">
        <f t="shared" si="14"/>
        <v>1</v>
      </c>
      <c r="T73" s="93" t="b">
        <f t="shared" si="14"/>
        <v>1</v>
      </c>
      <c r="U73" s="93"/>
      <c r="V73" s="93"/>
      <c r="W73" s="93"/>
      <c r="AA73" s="93" t="s">
        <v>329</v>
      </c>
      <c r="AB73" s="93" t="s">
        <v>533</v>
      </c>
    </row>
    <row r="74" spans="1:28" ht="12.95" customHeight="1" x14ac:dyDescent="0.2">
      <c r="A74" s="104"/>
      <c r="B74" s="14" t="s">
        <v>46</v>
      </c>
      <c r="C74" s="14"/>
      <c r="D74" s="14"/>
      <c r="E74" s="92">
        <v>0</v>
      </c>
      <c r="F74" s="92">
        <v>0</v>
      </c>
      <c r="G74" s="92">
        <v>0</v>
      </c>
      <c r="H74" s="92">
        <v>0</v>
      </c>
      <c r="I74" s="92">
        <v>0</v>
      </c>
      <c r="J74" s="92">
        <v>0</v>
      </c>
      <c r="K74"/>
      <c r="L74"/>
      <c r="N74" s="95" t="s">
        <v>230</v>
      </c>
      <c r="O74" s="93" t="b">
        <f t="shared" ref="O74:T74" si="15">ROUND(ABS(E74-SUM(E75:E78)),$J$2)&lt;=$O$5</f>
        <v>1</v>
      </c>
      <c r="P74" s="93" t="b">
        <f t="shared" si="15"/>
        <v>1</v>
      </c>
      <c r="Q74" s="93" t="b">
        <f t="shared" si="15"/>
        <v>1</v>
      </c>
      <c r="R74" s="93" t="b">
        <f t="shared" si="15"/>
        <v>1</v>
      </c>
      <c r="S74" s="93" t="b">
        <f t="shared" si="15"/>
        <v>1</v>
      </c>
      <c r="T74" s="93" t="b">
        <f t="shared" si="15"/>
        <v>1</v>
      </c>
      <c r="U74" s="93"/>
      <c r="V74" s="93"/>
      <c r="W74" s="93"/>
      <c r="AA74" s="93" t="s">
        <v>330</v>
      </c>
      <c r="AB74" s="93" t="s">
        <v>46</v>
      </c>
    </row>
    <row r="75" spans="1:28" ht="12.95" customHeight="1" x14ac:dyDescent="0.2">
      <c r="A75" s="12"/>
      <c r="B75" s="27"/>
      <c r="C75" s="23" t="s">
        <v>47</v>
      </c>
      <c r="D75" s="23"/>
      <c r="E75" s="20">
        <v>0</v>
      </c>
      <c r="F75" s="20">
        <v>0</v>
      </c>
      <c r="G75" s="20">
        <v>0</v>
      </c>
      <c r="H75" s="20">
        <v>0</v>
      </c>
      <c r="I75" s="20">
        <v>0</v>
      </c>
      <c r="J75" s="20">
        <v>0</v>
      </c>
      <c r="K75"/>
      <c r="L75"/>
      <c r="N75" s="95" t="s">
        <v>230</v>
      </c>
      <c r="O75" s="95"/>
      <c r="P75" s="95"/>
      <c r="Q75" s="95"/>
      <c r="R75" s="95"/>
      <c r="S75" s="95"/>
      <c r="T75" s="95"/>
      <c r="U75" s="95"/>
      <c r="V75" s="95"/>
      <c r="W75" s="95"/>
      <c r="AA75" s="95" t="s">
        <v>331</v>
      </c>
      <c r="AB75" s="95" t="s">
        <v>47</v>
      </c>
    </row>
    <row r="76" spans="1:28" ht="12.95" customHeight="1" x14ac:dyDescent="0.2">
      <c r="A76" s="12"/>
      <c r="B76" s="28"/>
      <c r="C76" s="23" t="s">
        <v>155</v>
      </c>
      <c r="D76" s="23"/>
      <c r="E76" s="20">
        <v>0</v>
      </c>
      <c r="F76" s="20">
        <v>0</v>
      </c>
      <c r="G76" s="20">
        <v>0</v>
      </c>
      <c r="H76" s="20">
        <v>0</v>
      </c>
      <c r="I76" s="20">
        <v>0</v>
      </c>
      <c r="J76" s="20">
        <v>0</v>
      </c>
      <c r="K76"/>
      <c r="L76"/>
      <c r="N76" s="95" t="s">
        <v>230</v>
      </c>
      <c r="O76" s="95"/>
      <c r="P76" s="95"/>
      <c r="Q76" s="95"/>
      <c r="R76" s="95"/>
      <c r="S76" s="95"/>
      <c r="T76" s="95"/>
      <c r="U76" s="95"/>
      <c r="V76" s="95"/>
      <c r="W76" s="95"/>
      <c r="AA76" s="95" t="s">
        <v>332</v>
      </c>
      <c r="AB76" s="95" t="s">
        <v>534</v>
      </c>
    </row>
    <row r="77" spans="1:28" ht="12.95" customHeight="1" x14ac:dyDescent="0.2">
      <c r="A77" s="12"/>
      <c r="B77" s="28"/>
      <c r="C77" s="23" t="s">
        <v>48</v>
      </c>
      <c r="D77" s="23"/>
      <c r="E77" s="20">
        <v>0</v>
      </c>
      <c r="F77" s="20">
        <v>0</v>
      </c>
      <c r="G77" s="20">
        <v>0</v>
      </c>
      <c r="H77" s="20">
        <v>0</v>
      </c>
      <c r="I77" s="20">
        <v>0</v>
      </c>
      <c r="J77" s="20">
        <v>0</v>
      </c>
      <c r="K77"/>
      <c r="L77"/>
      <c r="N77" s="95" t="s">
        <v>230</v>
      </c>
      <c r="O77" s="95"/>
      <c r="P77" s="95"/>
      <c r="Q77" s="95"/>
      <c r="R77" s="95"/>
      <c r="S77" s="95"/>
      <c r="T77" s="95"/>
      <c r="U77" s="95"/>
      <c r="V77" s="95"/>
      <c r="W77" s="95"/>
      <c r="AA77" s="95" t="s">
        <v>333</v>
      </c>
      <c r="AB77" s="95" t="s">
        <v>48</v>
      </c>
    </row>
    <row r="78" spans="1:28" ht="12.95" customHeight="1" x14ac:dyDescent="0.2">
      <c r="A78" s="12"/>
      <c r="B78" s="29"/>
      <c r="C78" s="70" t="s">
        <v>156</v>
      </c>
      <c r="D78" s="23"/>
      <c r="E78" s="20">
        <v>0</v>
      </c>
      <c r="F78" s="20">
        <v>0</v>
      </c>
      <c r="G78" s="20">
        <v>0</v>
      </c>
      <c r="H78" s="20">
        <v>0</v>
      </c>
      <c r="I78" s="20">
        <v>0</v>
      </c>
      <c r="J78" s="20">
        <v>0</v>
      </c>
      <c r="K78"/>
      <c r="L78"/>
      <c r="N78" s="95" t="s">
        <v>230</v>
      </c>
      <c r="O78" s="95"/>
      <c r="P78" s="95"/>
      <c r="Q78" s="95"/>
      <c r="R78" s="95"/>
      <c r="S78" s="95"/>
      <c r="T78" s="95"/>
      <c r="U78" s="95"/>
      <c r="V78" s="95"/>
      <c r="W78" s="95"/>
      <c r="AA78" s="95" t="s">
        <v>334</v>
      </c>
      <c r="AB78" s="95" t="s">
        <v>156</v>
      </c>
    </row>
    <row r="79" spans="1:28" ht="12.95" customHeight="1" x14ac:dyDescent="0.2">
      <c r="A79" s="100"/>
      <c r="B79" s="17" t="s">
        <v>49</v>
      </c>
      <c r="C79" s="17"/>
      <c r="D79" s="17"/>
      <c r="E79" s="34">
        <v>0</v>
      </c>
      <c r="F79" s="34">
        <v>0</v>
      </c>
      <c r="G79" s="34">
        <v>0</v>
      </c>
      <c r="H79" s="34">
        <v>0</v>
      </c>
      <c r="I79" s="34">
        <v>0</v>
      </c>
      <c r="J79" s="34">
        <v>0</v>
      </c>
      <c r="K79"/>
      <c r="L79"/>
      <c r="N79" s="95" t="s">
        <v>230</v>
      </c>
      <c r="O79" s="93" t="b">
        <f t="shared" ref="O79:T79" si="16">ROUND(ABS(E79-SUM(E80:E83)),$J$2)&lt;=$O$5</f>
        <v>1</v>
      </c>
      <c r="P79" s="93" t="b">
        <f t="shared" si="16"/>
        <v>1</v>
      </c>
      <c r="Q79" s="93" t="b">
        <f t="shared" si="16"/>
        <v>1</v>
      </c>
      <c r="R79" s="93" t="b">
        <f t="shared" si="16"/>
        <v>1</v>
      </c>
      <c r="S79" s="93" t="b">
        <f t="shared" si="16"/>
        <v>1</v>
      </c>
      <c r="T79" s="93" t="b">
        <f t="shared" si="16"/>
        <v>1</v>
      </c>
      <c r="U79" s="93"/>
      <c r="V79" s="93"/>
      <c r="W79" s="93"/>
      <c r="AA79" s="93" t="s">
        <v>335</v>
      </c>
      <c r="AB79" s="93" t="s">
        <v>49</v>
      </c>
    </row>
    <row r="80" spans="1:28" ht="12.95" customHeight="1" x14ac:dyDescent="0.2">
      <c r="A80" s="12"/>
      <c r="B80" s="31"/>
      <c r="C80" s="23" t="s">
        <v>50</v>
      </c>
      <c r="D80" s="23"/>
      <c r="E80" s="20">
        <v>0</v>
      </c>
      <c r="F80" s="20">
        <v>0</v>
      </c>
      <c r="G80" s="20">
        <v>0</v>
      </c>
      <c r="H80" s="20">
        <v>0</v>
      </c>
      <c r="I80" s="20">
        <v>0</v>
      </c>
      <c r="J80" s="20">
        <v>0</v>
      </c>
      <c r="K80"/>
      <c r="L80"/>
      <c r="N80" s="95" t="s">
        <v>230</v>
      </c>
      <c r="O80" s="95"/>
      <c r="P80" s="95"/>
      <c r="Q80" s="95"/>
      <c r="R80" s="95"/>
      <c r="S80" s="95"/>
      <c r="T80" s="95"/>
      <c r="U80" s="95"/>
      <c r="V80" s="95"/>
      <c r="W80" s="95"/>
      <c r="AA80" s="95" t="s">
        <v>336</v>
      </c>
      <c r="AB80" s="95" t="s">
        <v>50</v>
      </c>
    </row>
    <row r="81" spans="1:28" ht="12.95" customHeight="1" x14ac:dyDescent="0.2">
      <c r="A81" s="12"/>
      <c r="B81" s="32"/>
      <c r="C81" s="23" t="s">
        <v>51</v>
      </c>
      <c r="D81" s="23"/>
      <c r="E81" s="20">
        <v>0</v>
      </c>
      <c r="F81" s="20">
        <v>0</v>
      </c>
      <c r="G81" s="20">
        <v>0</v>
      </c>
      <c r="H81" s="20">
        <v>0</v>
      </c>
      <c r="I81" s="20">
        <v>0</v>
      </c>
      <c r="J81" s="20">
        <v>0</v>
      </c>
      <c r="K81"/>
      <c r="L81"/>
      <c r="N81" s="95" t="s">
        <v>230</v>
      </c>
      <c r="O81" s="95"/>
      <c r="P81" s="95"/>
      <c r="Q81" s="95"/>
      <c r="R81" s="95"/>
      <c r="S81" s="95"/>
      <c r="T81" s="95"/>
      <c r="U81" s="95"/>
      <c r="V81" s="95"/>
      <c r="W81" s="95"/>
      <c r="AA81" s="95" t="s">
        <v>337</v>
      </c>
      <c r="AB81" s="95" t="s">
        <v>535</v>
      </c>
    </row>
    <row r="82" spans="1:28" ht="12.95" customHeight="1" x14ac:dyDescent="0.2">
      <c r="A82" s="12"/>
      <c r="B82" s="32"/>
      <c r="C82" s="23" t="s">
        <v>52</v>
      </c>
      <c r="D82" s="23"/>
      <c r="E82" s="20">
        <v>0</v>
      </c>
      <c r="F82" s="20">
        <v>0</v>
      </c>
      <c r="G82" s="20">
        <v>0</v>
      </c>
      <c r="H82" s="20">
        <v>0</v>
      </c>
      <c r="I82" s="20">
        <v>0</v>
      </c>
      <c r="J82" s="20">
        <v>0</v>
      </c>
      <c r="K82"/>
      <c r="L82"/>
      <c r="N82" s="95" t="s">
        <v>230</v>
      </c>
      <c r="O82" s="95"/>
      <c r="P82" s="95"/>
      <c r="Q82" s="95"/>
      <c r="R82" s="95"/>
      <c r="S82" s="95"/>
      <c r="T82" s="95"/>
      <c r="U82" s="95"/>
      <c r="V82" s="95"/>
      <c r="W82" s="95"/>
      <c r="AA82" s="95" t="s">
        <v>338</v>
      </c>
      <c r="AB82" s="95" t="s">
        <v>52</v>
      </c>
    </row>
    <row r="83" spans="1:28" ht="12.95" customHeight="1" x14ac:dyDescent="0.2">
      <c r="A83" s="12"/>
      <c r="B83" s="33"/>
      <c r="C83" s="70" t="s">
        <v>157</v>
      </c>
      <c r="D83" s="23"/>
      <c r="E83" s="20">
        <v>0</v>
      </c>
      <c r="F83" s="20">
        <v>0</v>
      </c>
      <c r="G83" s="20">
        <v>0</v>
      </c>
      <c r="H83" s="20">
        <v>0</v>
      </c>
      <c r="I83" s="20">
        <v>0</v>
      </c>
      <c r="J83" s="20">
        <v>0</v>
      </c>
      <c r="K83"/>
      <c r="L83"/>
      <c r="N83" s="95" t="s">
        <v>230</v>
      </c>
      <c r="O83" s="95"/>
      <c r="P83" s="95"/>
      <c r="Q83" s="95"/>
      <c r="R83" s="95"/>
      <c r="S83" s="95"/>
      <c r="T83" s="95"/>
      <c r="U83" s="95"/>
      <c r="V83" s="95"/>
      <c r="W83" s="95"/>
      <c r="AA83" s="95" t="s">
        <v>339</v>
      </c>
      <c r="AB83" s="95" t="s">
        <v>157</v>
      </c>
    </row>
    <row r="84" spans="1:28" ht="12.95" customHeight="1" x14ac:dyDescent="0.2">
      <c r="A84" s="100"/>
      <c r="B84" s="17" t="s">
        <v>53</v>
      </c>
      <c r="C84" s="17"/>
      <c r="D84" s="17"/>
      <c r="E84" s="34">
        <v>0</v>
      </c>
      <c r="F84" s="34">
        <v>0</v>
      </c>
      <c r="G84" s="34">
        <v>0</v>
      </c>
      <c r="H84" s="34">
        <v>0</v>
      </c>
      <c r="I84" s="34">
        <v>0</v>
      </c>
      <c r="J84" s="34">
        <v>0</v>
      </c>
      <c r="K84"/>
      <c r="L84"/>
      <c r="N84" s="95" t="s">
        <v>230</v>
      </c>
      <c r="O84" s="93" t="b">
        <f t="shared" ref="O84:T84" si="17">ROUND(ABS(E84-SUM(E85:E89)),$J$2)&lt;=$O$5</f>
        <v>1</v>
      </c>
      <c r="P84" s="93" t="b">
        <f t="shared" si="17"/>
        <v>1</v>
      </c>
      <c r="Q84" s="93" t="b">
        <f t="shared" si="17"/>
        <v>1</v>
      </c>
      <c r="R84" s="93" t="b">
        <f t="shared" si="17"/>
        <v>1</v>
      </c>
      <c r="S84" s="93" t="b">
        <f t="shared" si="17"/>
        <v>1</v>
      </c>
      <c r="T84" s="93" t="b">
        <f t="shared" si="17"/>
        <v>1</v>
      </c>
      <c r="U84" s="93"/>
      <c r="V84" s="93"/>
      <c r="W84" s="93"/>
      <c r="AA84" s="93" t="s">
        <v>340</v>
      </c>
      <c r="AB84" s="93" t="s">
        <v>536</v>
      </c>
    </row>
    <row r="85" spans="1:28" ht="12.95" customHeight="1" x14ac:dyDescent="0.2">
      <c r="A85" s="12"/>
      <c r="B85" s="27"/>
      <c r="C85" s="23" t="s">
        <v>54</v>
      </c>
      <c r="D85" s="23"/>
      <c r="E85" s="20">
        <v>0</v>
      </c>
      <c r="F85" s="20">
        <v>0</v>
      </c>
      <c r="G85" s="20">
        <v>0</v>
      </c>
      <c r="H85" s="20">
        <v>0</v>
      </c>
      <c r="I85" s="20">
        <v>0</v>
      </c>
      <c r="J85" s="20">
        <v>0</v>
      </c>
      <c r="K85"/>
      <c r="L85"/>
      <c r="N85" s="95" t="s">
        <v>230</v>
      </c>
      <c r="O85" s="95"/>
      <c r="P85" s="95"/>
      <c r="Q85" s="95"/>
      <c r="R85" s="95"/>
      <c r="S85" s="95"/>
      <c r="T85" s="95"/>
      <c r="U85" s="95"/>
      <c r="V85" s="95"/>
      <c r="W85" s="95"/>
      <c r="AA85" s="95" t="s">
        <v>341</v>
      </c>
      <c r="AB85" s="95" t="s">
        <v>54</v>
      </c>
    </row>
    <row r="86" spans="1:28" ht="12.95" customHeight="1" x14ac:dyDescent="0.2">
      <c r="A86" s="12"/>
      <c r="B86" s="28"/>
      <c r="C86" s="23" t="s">
        <v>55</v>
      </c>
      <c r="D86" s="23"/>
      <c r="E86" s="20">
        <v>0</v>
      </c>
      <c r="F86" s="20">
        <v>0</v>
      </c>
      <c r="G86" s="20">
        <v>0</v>
      </c>
      <c r="H86" s="20">
        <v>0</v>
      </c>
      <c r="I86" s="20">
        <v>0</v>
      </c>
      <c r="J86" s="20">
        <v>0</v>
      </c>
      <c r="K86"/>
      <c r="L86"/>
      <c r="N86" s="95" t="s">
        <v>230</v>
      </c>
      <c r="O86" s="95"/>
      <c r="P86" s="95"/>
      <c r="Q86" s="95"/>
      <c r="R86" s="95"/>
      <c r="S86" s="95"/>
      <c r="T86" s="95"/>
      <c r="U86" s="95"/>
      <c r="V86" s="95"/>
      <c r="W86" s="95"/>
      <c r="AA86" s="95" t="s">
        <v>342</v>
      </c>
      <c r="AB86" s="95" t="s">
        <v>55</v>
      </c>
    </row>
    <row r="87" spans="1:28" ht="12.95" customHeight="1" x14ac:dyDescent="0.2">
      <c r="A87" s="12"/>
      <c r="B87" s="28"/>
      <c r="C87" s="23" t="s">
        <v>56</v>
      </c>
      <c r="D87" s="23"/>
      <c r="E87" s="20">
        <v>0</v>
      </c>
      <c r="F87" s="20">
        <v>0</v>
      </c>
      <c r="G87" s="20">
        <v>0</v>
      </c>
      <c r="H87" s="20">
        <v>0</v>
      </c>
      <c r="I87" s="20">
        <v>0</v>
      </c>
      <c r="J87" s="20">
        <v>0</v>
      </c>
      <c r="K87"/>
      <c r="L87"/>
      <c r="N87" s="95" t="s">
        <v>230</v>
      </c>
      <c r="O87" s="95"/>
      <c r="P87" s="95"/>
      <c r="Q87" s="95"/>
      <c r="R87" s="95"/>
      <c r="S87" s="95"/>
      <c r="T87" s="95"/>
      <c r="U87" s="95"/>
      <c r="V87" s="95"/>
      <c r="W87" s="95"/>
      <c r="AA87" s="95" t="s">
        <v>343</v>
      </c>
      <c r="AB87" s="95" t="s">
        <v>56</v>
      </c>
    </row>
    <row r="88" spans="1:28" ht="12.95" customHeight="1" x14ac:dyDescent="0.2">
      <c r="A88" s="12"/>
      <c r="B88" s="28"/>
      <c r="C88" s="23" t="s">
        <v>57</v>
      </c>
      <c r="D88" s="23"/>
      <c r="E88" s="36">
        <v>0</v>
      </c>
      <c r="F88" s="36">
        <v>0</v>
      </c>
      <c r="G88" s="36">
        <v>0</v>
      </c>
      <c r="H88" s="36">
        <v>0</v>
      </c>
      <c r="I88" s="36">
        <v>0</v>
      </c>
      <c r="J88" s="36">
        <v>0</v>
      </c>
      <c r="K88"/>
      <c r="L88"/>
      <c r="N88" s="95" t="s">
        <v>230</v>
      </c>
      <c r="O88" s="95"/>
      <c r="P88" s="95"/>
      <c r="Q88" s="95"/>
      <c r="R88" s="95"/>
      <c r="S88" s="95"/>
      <c r="T88" s="95"/>
      <c r="U88" s="95"/>
      <c r="V88" s="95"/>
      <c r="W88" s="95"/>
      <c r="AA88" s="95" t="s">
        <v>344</v>
      </c>
      <c r="AB88" s="95" t="s">
        <v>57</v>
      </c>
    </row>
    <row r="89" spans="1:28" ht="12.95" customHeight="1" x14ac:dyDescent="0.2">
      <c r="A89" s="12"/>
      <c r="B89" s="29"/>
      <c r="C89" s="70" t="s">
        <v>158</v>
      </c>
      <c r="D89" s="23"/>
      <c r="E89" s="36">
        <v>0</v>
      </c>
      <c r="F89" s="36">
        <v>0</v>
      </c>
      <c r="G89" s="36">
        <v>0</v>
      </c>
      <c r="H89" s="36">
        <v>0</v>
      </c>
      <c r="I89" s="36">
        <v>0</v>
      </c>
      <c r="J89" s="36">
        <v>0</v>
      </c>
      <c r="K89"/>
      <c r="L89"/>
      <c r="N89" s="95" t="s">
        <v>230</v>
      </c>
      <c r="O89" s="95"/>
      <c r="P89" s="95"/>
      <c r="Q89" s="95"/>
      <c r="R89" s="95"/>
      <c r="S89" s="95"/>
      <c r="T89" s="95"/>
      <c r="U89" s="95"/>
      <c r="V89" s="95"/>
      <c r="W89" s="95"/>
      <c r="AA89" s="95" t="s">
        <v>345</v>
      </c>
      <c r="AB89" s="95" t="s">
        <v>158</v>
      </c>
    </row>
    <row r="90" spans="1:28" ht="12.95" customHeight="1" x14ac:dyDescent="0.2">
      <c r="A90" s="100"/>
      <c r="B90" s="17" t="s">
        <v>159</v>
      </c>
      <c r="C90" s="17"/>
      <c r="D90" s="17"/>
      <c r="E90" s="105">
        <v>0</v>
      </c>
      <c r="F90" s="105">
        <v>0</v>
      </c>
      <c r="G90" s="105">
        <v>0</v>
      </c>
      <c r="H90" s="105">
        <v>0</v>
      </c>
      <c r="I90" s="105">
        <v>0</v>
      </c>
      <c r="J90" s="105">
        <v>0</v>
      </c>
      <c r="K90"/>
      <c r="L90"/>
      <c r="N90" s="95" t="s">
        <v>230</v>
      </c>
      <c r="O90" s="112" t="b">
        <f t="shared" ref="O90:T90" si="18">ROUND(ABS(E90-(E91+E97+E98+E103+E104+E105)),$J$2)&lt;=$O$5</f>
        <v>1</v>
      </c>
      <c r="P90" s="112" t="b">
        <f t="shared" si="18"/>
        <v>1</v>
      </c>
      <c r="Q90" s="112" t="b">
        <f t="shared" si="18"/>
        <v>1</v>
      </c>
      <c r="R90" s="112" t="b">
        <f t="shared" si="18"/>
        <v>1</v>
      </c>
      <c r="S90" s="112" t="b">
        <f t="shared" si="18"/>
        <v>1</v>
      </c>
      <c r="T90" s="112" t="b">
        <f t="shared" si="18"/>
        <v>1</v>
      </c>
      <c r="U90" s="93"/>
      <c r="V90" s="93"/>
      <c r="W90" s="93"/>
      <c r="AA90" s="93" t="s">
        <v>346</v>
      </c>
      <c r="AB90" s="93" t="s">
        <v>537</v>
      </c>
    </row>
    <row r="91" spans="1:28" ht="12.95" customHeight="1" x14ac:dyDescent="0.2">
      <c r="A91" s="12"/>
      <c r="B91" s="31"/>
      <c r="C91" s="23" t="s">
        <v>58</v>
      </c>
      <c r="D91" s="23"/>
      <c r="E91" s="36">
        <v>0</v>
      </c>
      <c r="F91" s="36">
        <v>0</v>
      </c>
      <c r="G91" s="36">
        <v>0</v>
      </c>
      <c r="H91" s="36">
        <v>0</v>
      </c>
      <c r="I91" s="36">
        <v>0</v>
      </c>
      <c r="J91" s="36">
        <v>0</v>
      </c>
      <c r="K91"/>
      <c r="L91"/>
      <c r="N91" s="95" t="s">
        <v>230</v>
      </c>
      <c r="O91" s="95" t="b">
        <f t="shared" ref="O91:T91" si="19">ROUND(ABS(E91-SUM(E92:E96)),$J$2)&lt;=$O$5</f>
        <v>1</v>
      </c>
      <c r="P91" s="95" t="b">
        <f t="shared" si="19"/>
        <v>1</v>
      </c>
      <c r="Q91" s="95" t="b">
        <f t="shared" si="19"/>
        <v>1</v>
      </c>
      <c r="R91" s="95" t="b">
        <f t="shared" si="19"/>
        <v>1</v>
      </c>
      <c r="S91" s="95" t="b">
        <f t="shared" si="19"/>
        <v>1</v>
      </c>
      <c r="T91" s="95" t="b">
        <f t="shared" si="19"/>
        <v>1</v>
      </c>
      <c r="U91" s="95"/>
      <c r="V91" s="95"/>
      <c r="W91" s="95"/>
      <c r="AA91" s="95" t="s">
        <v>347</v>
      </c>
      <c r="AB91" s="95" t="s">
        <v>58</v>
      </c>
    </row>
    <row r="92" spans="1:28" ht="12.95" customHeight="1" x14ac:dyDescent="0.2">
      <c r="A92" s="12"/>
      <c r="B92" s="32"/>
      <c r="C92" s="27"/>
      <c r="D92" s="106" t="s">
        <v>160</v>
      </c>
      <c r="E92" s="36">
        <v>0</v>
      </c>
      <c r="F92" s="36">
        <v>0</v>
      </c>
      <c r="G92" s="36">
        <v>0</v>
      </c>
      <c r="H92" s="36">
        <v>0</v>
      </c>
      <c r="I92" s="36">
        <v>0</v>
      </c>
      <c r="J92" s="36">
        <v>0</v>
      </c>
      <c r="K92"/>
      <c r="L92"/>
      <c r="N92" s="95" t="s">
        <v>230</v>
      </c>
      <c r="O92" s="95"/>
      <c r="P92" s="95"/>
      <c r="Q92" s="95"/>
      <c r="R92" s="95"/>
      <c r="S92" s="95"/>
      <c r="T92" s="95"/>
      <c r="U92" s="95"/>
      <c r="V92" s="95"/>
      <c r="W92" s="95"/>
      <c r="AA92" s="95" t="s">
        <v>348</v>
      </c>
      <c r="AB92" s="95" t="s">
        <v>538</v>
      </c>
    </row>
    <row r="93" spans="1:28" ht="12.95" customHeight="1" x14ac:dyDescent="0.2">
      <c r="A93" s="12"/>
      <c r="B93" s="32"/>
      <c r="C93" s="28"/>
      <c r="D93" s="70" t="s">
        <v>161</v>
      </c>
      <c r="E93" s="37">
        <v>0</v>
      </c>
      <c r="F93" s="37">
        <v>0</v>
      </c>
      <c r="G93" s="37">
        <v>0</v>
      </c>
      <c r="H93" s="37">
        <v>0</v>
      </c>
      <c r="I93" s="37">
        <v>0</v>
      </c>
      <c r="J93" s="37">
        <v>0</v>
      </c>
      <c r="K93"/>
      <c r="L93"/>
      <c r="N93" s="95" t="s">
        <v>230</v>
      </c>
      <c r="O93" s="95"/>
      <c r="P93" s="95"/>
      <c r="Q93" s="95"/>
      <c r="R93" s="95"/>
      <c r="S93" s="95"/>
      <c r="T93" s="95"/>
      <c r="U93" s="95"/>
      <c r="V93" s="95"/>
      <c r="W93" s="95"/>
      <c r="AA93" s="95" t="s">
        <v>349</v>
      </c>
      <c r="AB93" s="95" t="s">
        <v>539</v>
      </c>
    </row>
    <row r="94" spans="1:28" ht="12.95" customHeight="1" x14ac:dyDescent="0.2">
      <c r="A94" s="12"/>
      <c r="B94" s="32"/>
      <c r="C94" s="28"/>
      <c r="D94" s="23" t="s">
        <v>59</v>
      </c>
      <c r="E94" s="37">
        <v>0</v>
      </c>
      <c r="F94" s="37">
        <v>0</v>
      </c>
      <c r="G94" s="37">
        <v>0</v>
      </c>
      <c r="H94" s="37">
        <v>0</v>
      </c>
      <c r="I94" s="37">
        <v>0</v>
      </c>
      <c r="J94" s="37">
        <v>0</v>
      </c>
      <c r="K94"/>
      <c r="L94"/>
      <c r="N94" s="95" t="s">
        <v>230</v>
      </c>
      <c r="O94" s="95"/>
      <c r="P94" s="95"/>
      <c r="Q94" s="95"/>
      <c r="R94" s="95"/>
      <c r="S94" s="95"/>
      <c r="T94" s="95"/>
      <c r="U94" s="95"/>
      <c r="V94" s="95"/>
      <c r="W94" s="95"/>
      <c r="AA94" s="95" t="s">
        <v>350</v>
      </c>
      <c r="AB94" s="95" t="s">
        <v>540</v>
      </c>
    </row>
    <row r="95" spans="1:28" ht="12.95" customHeight="1" x14ac:dyDescent="0.2">
      <c r="A95" s="12"/>
      <c r="B95" s="32"/>
      <c r="C95" s="28"/>
      <c r="D95" s="106" t="s">
        <v>162</v>
      </c>
      <c r="E95" s="37">
        <v>0</v>
      </c>
      <c r="F95" s="37">
        <v>0</v>
      </c>
      <c r="G95" s="37">
        <v>0</v>
      </c>
      <c r="H95" s="37">
        <v>0</v>
      </c>
      <c r="I95" s="37">
        <v>0</v>
      </c>
      <c r="J95" s="37">
        <v>0</v>
      </c>
      <c r="K95"/>
      <c r="L95"/>
      <c r="N95" s="95" t="s">
        <v>230</v>
      </c>
      <c r="O95" s="95"/>
      <c r="P95" s="95"/>
      <c r="Q95" s="95"/>
      <c r="R95" s="95"/>
      <c r="S95" s="95"/>
      <c r="T95" s="95"/>
      <c r="U95" s="95"/>
      <c r="V95" s="95"/>
      <c r="W95" s="95"/>
      <c r="AA95" s="95" t="s">
        <v>351</v>
      </c>
      <c r="AB95" s="95" t="s">
        <v>541</v>
      </c>
    </row>
    <row r="96" spans="1:28" ht="12.95" customHeight="1" x14ac:dyDescent="0.2">
      <c r="A96" s="12"/>
      <c r="B96" s="32"/>
      <c r="C96" s="29"/>
      <c r="D96" s="70" t="s">
        <v>163</v>
      </c>
      <c r="E96" s="37">
        <v>0</v>
      </c>
      <c r="F96" s="37">
        <v>0</v>
      </c>
      <c r="G96" s="37">
        <v>0</v>
      </c>
      <c r="H96" s="37">
        <v>0</v>
      </c>
      <c r="I96" s="37">
        <v>0</v>
      </c>
      <c r="J96" s="37">
        <v>0</v>
      </c>
      <c r="K96"/>
      <c r="L96"/>
      <c r="N96" s="95" t="s">
        <v>230</v>
      </c>
      <c r="O96" s="95"/>
      <c r="P96" s="95"/>
      <c r="Q96" s="95"/>
      <c r="R96" s="95"/>
      <c r="S96" s="95"/>
      <c r="T96" s="95"/>
      <c r="U96" s="95"/>
      <c r="V96" s="95"/>
      <c r="W96" s="95"/>
      <c r="AA96" s="95" t="s">
        <v>352</v>
      </c>
      <c r="AB96" s="95" t="s">
        <v>542</v>
      </c>
    </row>
    <row r="97" spans="1:28" ht="12.95" customHeight="1" x14ac:dyDescent="0.2">
      <c r="A97" s="12"/>
      <c r="B97" s="32"/>
      <c r="C97" s="23" t="s">
        <v>60</v>
      </c>
      <c r="D97" s="23"/>
      <c r="E97" s="37">
        <v>0</v>
      </c>
      <c r="F97" s="37">
        <v>0</v>
      </c>
      <c r="G97" s="37">
        <v>0</v>
      </c>
      <c r="H97" s="37">
        <v>0</v>
      </c>
      <c r="I97" s="37">
        <v>0</v>
      </c>
      <c r="J97" s="37">
        <v>0</v>
      </c>
      <c r="K97"/>
      <c r="L97"/>
      <c r="N97" s="95" t="s">
        <v>230</v>
      </c>
      <c r="O97" s="95"/>
      <c r="P97" s="95"/>
      <c r="Q97" s="95"/>
      <c r="R97" s="95"/>
      <c r="S97" s="95"/>
      <c r="T97" s="95"/>
      <c r="U97" s="95"/>
      <c r="V97" s="95"/>
      <c r="W97" s="95"/>
      <c r="AA97" s="95" t="s">
        <v>353</v>
      </c>
      <c r="AB97" s="95" t="s">
        <v>60</v>
      </c>
    </row>
    <row r="98" spans="1:28" ht="12.95" customHeight="1" x14ac:dyDescent="0.2">
      <c r="A98" s="12"/>
      <c r="B98" s="32"/>
      <c r="C98" s="23" t="s">
        <v>61</v>
      </c>
      <c r="D98" s="23"/>
      <c r="E98" s="37">
        <v>0</v>
      </c>
      <c r="F98" s="37">
        <v>0</v>
      </c>
      <c r="G98" s="37">
        <v>0</v>
      </c>
      <c r="H98" s="37">
        <v>0</v>
      </c>
      <c r="I98" s="37">
        <v>0</v>
      </c>
      <c r="J98" s="37">
        <v>0</v>
      </c>
      <c r="K98"/>
      <c r="L98"/>
      <c r="N98" s="95" t="s">
        <v>230</v>
      </c>
      <c r="O98" s="95" t="b">
        <f t="shared" ref="O98:T98" si="20">ROUND(ABS(E98-SUM(E99:E102)),$J$2)&lt;=$O$5</f>
        <v>1</v>
      </c>
      <c r="P98" s="95" t="b">
        <f t="shared" si="20"/>
        <v>1</v>
      </c>
      <c r="Q98" s="95" t="b">
        <f t="shared" si="20"/>
        <v>1</v>
      </c>
      <c r="R98" s="95" t="b">
        <f t="shared" si="20"/>
        <v>1</v>
      </c>
      <c r="S98" s="95" t="b">
        <f t="shared" si="20"/>
        <v>1</v>
      </c>
      <c r="T98" s="95" t="b">
        <f t="shared" si="20"/>
        <v>1</v>
      </c>
      <c r="U98" s="95"/>
      <c r="V98" s="95"/>
      <c r="W98" s="95"/>
      <c r="AA98" s="95" t="s">
        <v>354</v>
      </c>
      <c r="AB98" s="95" t="s">
        <v>61</v>
      </c>
    </row>
    <row r="99" spans="1:28" ht="12.95" customHeight="1" x14ac:dyDescent="0.2">
      <c r="A99" s="12"/>
      <c r="B99" s="32"/>
      <c r="C99" s="27"/>
      <c r="D99" s="23" t="s">
        <v>62</v>
      </c>
      <c r="E99" s="37">
        <v>0</v>
      </c>
      <c r="F99" s="37">
        <v>0</v>
      </c>
      <c r="G99" s="37">
        <v>0</v>
      </c>
      <c r="H99" s="37">
        <v>0</v>
      </c>
      <c r="I99" s="37">
        <v>0</v>
      </c>
      <c r="J99" s="37">
        <v>0</v>
      </c>
      <c r="K99"/>
      <c r="L99"/>
      <c r="N99" s="95" t="s">
        <v>230</v>
      </c>
      <c r="O99" s="95"/>
      <c r="P99" s="95"/>
      <c r="Q99" s="95"/>
      <c r="R99" s="95"/>
      <c r="S99" s="95"/>
      <c r="T99" s="95"/>
      <c r="U99" s="95"/>
      <c r="V99" s="95"/>
      <c r="W99" s="95"/>
      <c r="AA99" s="95" t="s">
        <v>355</v>
      </c>
      <c r="AB99" s="95" t="s">
        <v>543</v>
      </c>
    </row>
    <row r="100" spans="1:28" ht="12.95" customHeight="1" x14ac:dyDescent="0.2">
      <c r="A100" s="12"/>
      <c r="B100" s="32"/>
      <c r="C100" s="28"/>
      <c r="D100" s="23" t="s">
        <v>164</v>
      </c>
      <c r="E100" s="37">
        <v>0</v>
      </c>
      <c r="F100" s="37">
        <v>0</v>
      </c>
      <c r="G100" s="37">
        <v>0</v>
      </c>
      <c r="H100" s="37">
        <v>0</v>
      </c>
      <c r="I100" s="37">
        <v>0</v>
      </c>
      <c r="J100" s="37">
        <v>0</v>
      </c>
      <c r="K100"/>
      <c r="L100"/>
      <c r="N100" s="95" t="s">
        <v>230</v>
      </c>
      <c r="O100" s="95"/>
      <c r="P100" s="95"/>
      <c r="Q100" s="95"/>
      <c r="R100" s="95"/>
      <c r="S100" s="95"/>
      <c r="T100" s="95"/>
      <c r="U100" s="95"/>
      <c r="V100" s="95"/>
      <c r="W100" s="95"/>
      <c r="AA100" s="95" t="s">
        <v>356</v>
      </c>
      <c r="AB100" s="95" t="s">
        <v>544</v>
      </c>
    </row>
    <row r="101" spans="1:28" ht="12.95" customHeight="1" x14ac:dyDescent="0.2">
      <c r="A101" s="12"/>
      <c r="B101" s="32"/>
      <c r="C101" s="28"/>
      <c r="D101" s="23" t="s">
        <v>63</v>
      </c>
      <c r="E101" s="37">
        <v>0</v>
      </c>
      <c r="F101" s="37">
        <v>0</v>
      </c>
      <c r="G101" s="37">
        <v>0</v>
      </c>
      <c r="H101" s="37">
        <v>0</v>
      </c>
      <c r="I101" s="37">
        <v>0</v>
      </c>
      <c r="J101" s="37">
        <v>0</v>
      </c>
      <c r="K101"/>
      <c r="L101"/>
      <c r="N101" s="95" t="s">
        <v>230</v>
      </c>
      <c r="O101" s="95"/>
      <c r="P101" s="95"/>
      <c r="Q101" s="95"/>
      <c r="R101" s="95"/>
      <c r="S101" s="95"/>
      <c r="T101" s="95"/>
      <c r="U101" s="95"/>
      <c r="V101" s="95"/>
      <c r="W101" s="95"/>
      <c r="AA101" s="95" t="s">
        <v>357</v>
      </c>
      <c r="AB101" s="95" t="s">
        <v>545</v>
      </c>
    </row>
    <row r="102" spans="1:28" ht="12.95" customHeight="1" x14ac:dyDescent="0.2">
      <c r="A102" s="12"/>
      <c r="B102" s="32"/>
      <c r="C102" s="29"/>
      <c r="D102" s="70" t="s">
        <v>165</v>
      </c>
      <c r="E102" s="37">
        <v>0</v>
      </c>
      <c r="F102" s="37">
        <v>0</v>
      </c>
      <c r="G102" s="37">
        <v>0</v>
      </c>
      <c r="H102" s="37">
        <v>0</v>
      </c>
      <c r="I102" s="37">
        <v>0</v>
      </c>
      <c r="J102" s="37">
        <v>0</v>
      </c>
      <c r="K102"/>
      <c r="L102"/>
      <c r="N102" s="95" t="s">
        <v>230</v>
      </c>
      <c r="O102" s="95"/>
      <c r="P102" s="95"/>
      <c r="Q102" s="95"/>
      <c r="R102" s="95"/>
      <c r="S102" s="95"/>
      <c r="T102" s="95"/>
      <c r="U102" s="95"/>
      <c r="V102" s="95"/>
      <c r="W102" s="95"/>
      <c r="AA102" s="95" t="s">
        <v>358</v>
      </c>
      <c r="AB102" s="95" t="s">
        <v>546</v>
      </c>
    </row>
    <row r="103" spans="1:28" ht="12.95" customHeight="1" x14ac:dyDescent="0.2">
      <c r="A103" s="12"/>
      <c r="B103" s="32"/>
      <c r="C103" s="23" t="s">
        <v>64</v>
      </c>
      <c r="D103" s="23"/>
      <c r="E103" s="37">
        <v>0</v>
      </c>
      <c r="F103" s="37">
        <v>0</v>
      </c>
      <c r="G103" s="37">
        <v>0</v>
      </c>
      <c r="H103" s="37">
        <v>0</v>
      </c>
      <c r="I103" s="37">
        <v>0</v>
      </c>
      <c r="J103" s="37">
        <v>0</v>
      </c>
      <c r="K103"/>
      <c r="L103"/>
      <c r="N103" s="95" t="s">
        <v>230</v>
      </c>
      <c r="O103" s="95"/>
      <c r="P103" s="95"/>
      <c r="Q103" s="95"/>
      <c r="R103" s="95"/>
      <c r="S103" s="95"/>
      <c r="T103" s="95"/>
      <c r="U103" s="95"/>
      <c r="V103" s="95"/>
      <c r="W103" s="95"/>
      <c r="AA103" s="95" t="s">
        <v>359</v>
      </c>
      <c r="AB103" s="95" t="s">
        <v>64</v>
      </c>
    </row>
    <row r="104" spans="1:28" ht="12.95" customHeight="1" x14ac:dyDescent="0.2">
      <c r="A104" s="12"/>
      <c r="B104" s="32"/>
      <c r="C104" s="23" t="s">
        <v>65</v>
      </c>
      <c r="D104" s="23"/>
      <c r="E104" s="37">
        <v>0</v>
      </c>
      <c r="F104" s="37">
        <v>0</v>
      </c>
      <c r="G104" s="37">
        <v>0</v>
      </c>
      <c r="H104" s="37">
        <v>0</v>
      </c>
      <c r="I104" s="37">
        <v>0</v>
      </c>
      <c r="J104" s="37">
        <v>0</v>
      </c>
      <c r="K104"/>
      <c r="L104"/>
      <c r="N104" s="95" t="s">
        <v>230</v>
      </c>
      <c r="O104" s="95"/>
      <c r="P104" s="95"/>
      <c r="Q104" s="95"/>
      <c r="R104" s="95"/>
      <c r="S104" s="95"/>
      <c r="T104" s="95"/>
      <c r="U104" s="95"/>
      <c r="V104" s="95"/>
      <c r="W104" s="95"/>
      <c r="AA104" s="95" t="s">
        <v>360</v>
      </c>
      <c r="AB104" s="95" t="s">
        <v>65</v>
      </c>
    </row>
    <row r="105" spans="1:28" ht="12.95" customHeight="1" x14ac:dyDescent="0.2">
      <c r="A105" s="12"/>
      <c r="B105" s="33"/>
      <c r="C105" s="70" t="s">
        <v>166</v>
      </c>
      <c r="D105" s="23"/>
      <c r="E105" s="37">
        <v>0</v>
      </c>
      <c r="F105" s="37">
        <v>0</v>
      </c>
      <c r="G105" s="37">
        <v>0</v>
      </c>
      <c r="H105" s="37">
        <v>0</v>
      </c>
      <c r="I105" s="37">
        <v>0</v>
      </c>
      <c r="J105" s="37">
        <v>0</v>
      </c>
      <c r="K105"/>
      <c r="L105"/>
      <c r="N105" s="95" t="s">
        <v>230</v>
      </c>
      <c r="O105" s="95"/>
      <c r="P105" s="95"/>
      <c r="Q105" s="95"/>
      <c r="R105" s="95"/>
      <c r="S105" s="95"/>
      <c r="T105" s="95"/>
      <c r="U105" s="95"/>
      <c r="V105" s="95"/>
      <c r="W105" s="95"/>
      <c r="AA105" s="95" t="s">
        <v>361</v>
      </c>
      <c r="AB105" s="95" t="s">
        <v>166</v>
      </c>
    </row>
    <row r="106" spans="1:28" ht="12.95" customHeight="1" x14ac:dyDescent="0.2">
      <c r="A106" s="100"/>
      <c r="B106" s="19" t="s">
        <v>66</v>
      </c>
      <c r="C106" s="17"/>
      <c r="D106" s="17"/>
      <c r="E106" s="107">
        <v>0</v>
      </c>
      <c r="F106" s="107">
        <v>0</v>
      </c>
      <c r="G106" s="107">
        <v>0</v>
      </c>
      <c r="H106" s="107">
        <v>0</v>
      </c>
      <c r="I106" s="107">
        <v>0</v>
      </c>
      <c r="J106" s="107">
        <v>0</v>
      </c>
      <c r="K106"/>
      <c r="L106"/>
      <c r="N106" s="95" t="s">
        <v>230</v>
      </c>
      <c r="O106" s="93" t="b">
        <f t="shared" ref="O106:T106" si="21">ROUND(ABS(E106-SUM(E107:E111)),$J$2)&lt;=$O$5</f>
        <v>1</v>
      </c>
      <c r="P106" s="93" t="b">
        <f t="shared" si="21"/>
        <v>1</v>
      </c>
      <c r="Q106" s="93" t="b">
        <f t="shared" si="21"/>
        <v>1</v>
      </c>
      <c r="R106" s="93" t="b">
        <f t="shared" si="21"/>
        <v>1</v>
      </c>
      <c r="S106" s="93" t="b">
        <f t="shared" si="21"/>
        <v>1</v>
      </c>
      <c r="T106" s="93" t="b">
        <f t="shared" si="21"/>
        <v>1</v>
      </c>
      <c r="U106" s="93"/>
      <c r="V106" s="93"/>
      <c r="W106" s="93"/>
      <c r="AA106" s="93" t="s">
        <v>362</v>
      </c>
      <c r="AB106" s="93" t="s">
        <v>66</v>
      </c>
    </row>
    <row r="107" spans="1:28" ht="12.95" customHeight="1" x14ac:dyDescent="0.2">
      <c r="A107" s="12"/>
      <c r="B107" s="31"/>
      <c r="C107" s="75" t="s">
        <v>167</v>
      </c>
      <c r="D107" s="23"/>
      <c r="E107" s="37">
        <v>0</v>
      </c>
      <c r="F107" s="37">
        <v>0</v>
      </c>
      <c r="G107" s="37">
        <v>0</v>
      </c>
      <c r="H107" s="37">
        <v>0</v>
      </c>
      <c r="I107" s="37">
        <v>0</v>
      </c>
      <c r="J107" s="37">
        <v>0</v>
      </c>
      <c r="K107"/>
      <c r="L107"/>
      <c r="N107" s="95" t="s">
        <v>230</v>
      </c>
      <c r="O107" s="95"/>
      <c r="P107" s="95"/>
      <c r="Q107" s="95"/>
      <c r="R107" s="95"/>
      <c r="S107" s="95"/>
      <c r="T107" s="95"/>
      <c r="U107" s="95"/>
      <c r="V107" s="95"/>
      <c r="W107" s="95"/>
      <c r="AA107" s="95" t="s">
        <v>363</v>
      </c>
      <c r="AB107" s="95" t="s">
        <v>547</v>
      </c>
    </row>
    <row r="108" spans="1:28" ht="12.95" customHeight="1" x14ac:dyDescent="0.2">
      <c r="A108" s="12"/>
      <c r="B108" s="32"/>
      <c r="C108" s="70" t="s">
        <v>168</v>
      </c>
      <c r="D108" s="23"/>
      <c r="E108" s="37">
        <v>0</v>
      </c>
      <c r="F108" s="37">
        <v>0</v>
      </c>
      <c r="G108" s="37">
        <v>0</v>
      </c>
      <c r="H108" s="37">
        <v>0</v>
      </c>
      <c r="I108" s="37">
        <v>0</v>
      </c>
      <c r="J108" s="37">
        <v>0</v>
      </c>
      <c r="K108"/>
      <c r="L108"/>
      <c r="N108" s="95" t="s">
        <v>230</v>
      </c>
      <c r="O108" s="95"/>
      <c r="P108" s="95"/>
      <c r="Q108" s="95"/>
      <c r="R108" s="95"/>
      <c r="S108" s="95"/>
      <c r="T108" s="95"/>
      <c r="U108" s="95"/>
      <c r="V108" s="95"/>
      <c r="W108" s="95"/>
      <c r="AA108" s="95" t="s">
        <v>364</v>
      </c>
      <c r="AB108" s="95" t="s">
        <v>548</v>
      </c>
    </row>
    <row r="109" spans="1:28" ht="12.95" customHeight="1" x14ac:dyDescent="0.2">
      <c r="A109" s="12"/>
      <c r="B109" s="32"/>
      <c r="C109" s="23" t="s">
        <v>67</v>
      </c>
      <c r="D109" s="23"/>
      <c r="E109" s="37">
        <v>0</v>
      </c>
      <c r="F109" s="37">
        <v>0</v>
      </c>
      <c r="G109" s="37">
        <v>0</v>
      </c>
      <c r="H109" s="37">
        <v>0</v>
      </c>
      <c r="I109" s="37">
        <v>0</v>
      </c>
      <c r="J109" s="37">
        <v>0</v>
      </c>
      <c r="K109"/>
      <c r="L109"/>
      <c r="N109" s="95" t="s">
        <v>230</v>
      </c>
      <c r="O109" s="95"/>
      <c r="P109" s="95"/>
      <c r="Q109" s="95"/>
      <c r="R109" s="95"/>
      <c r="S109" s="95"/>
      <c r="T109" s="95"/>
      <c r="U109" s="95"/>
      <c r="V109" s="95"/>
      <c r="W109" s="95"/>
      <c r="AA109" s="95" t="s">
        <v>365</v>
      </c>
      <c r="AB109" s="95" t="s">
        <v>67</v>
      </c>
    </row>
    <row r="110" spans="1:28" ht="12.95" customHeight="1" x14ac:dyDescent="0.2">
      <c r="A110" s="12"/>
      <c r="B110" s="32"/>
      <c r="C110" s="23" t="s">
        <v>131</v>
      </c>
      <c r="D110" s="23"/>
      <c r="E110" s="37">
        <v>0</v>
      </c>
      <c r="F110" s="37">
        <v>0</v>
      </c>
      <c r="G110" s="37">
        <v>0</v>
      </c>
      <c r="H110" s="37">
        <v>0</v>
      </c>
      <c r="I110" s="37">
        <v>0</v>
      </c>
      <c r="J110" s="37">
        <v>0</v>
      </c>
      <c r="K110"/>
      <c r="L110"/>
      <c r="N110" s="95" t="s">
        <v>230</v>
      </c>
      <c r="O110" s="95"/>
      <c r="P110" s="95"/>
      <c r="Q110" s="95"/>
      <c r="R110" s="95"/>
      <c r="S110" s="95"/>
      <c r="T110" s="95"/>
      <c r="U110" s="95"/>
      <c r="V110" s="95"/>
      <c r="W110" s="95"/>
      <c r="AA110" s="95" t="s">
        <v>366</v>
      </c>
      <c r="AB110" s="95" t="s">
        <v>549</v>
      </c>
    </row>
    <row r="111" spans="1:28" ht="12.95" customHeight="1" x14ac:dyDescent="0.2">
      <c r="A111" s="12"/>
      <c r="B111" s="33"/>
      <c r="C111" s="70" t="s">
        <v>169</v>
      </c>
      <c r="D111" s="23"/>
      <c r="E111" s="37">
        <v>0</v>
      </c>
      <c r="F111" s="37">
        <v>0</v>
      </c>
      <c r="G111" s="37">
        <v>0</v>
      </c>
      <c r="H111" s="37">
        <v>0</v>
      </c>
      <c r="I111" s="37">
        <v>0</v>
      </c>
      <c r="J111" s="37">
        <v>0</v>
      </c>
      <c r="K111"/>
      <c r="L111"/>
      <c r="N111" s="95" t="s">
        <v>230</v>
      </c>
      <c r="O111" s="95"/>
      <c r="P111" s="95"/>
      <c r="Q111" s="95"/>
      <c r="R111" s="95"/>
      <c r="S111" s="95"/>
      <c r="T111" s="95"/>
      <c r="U111" s="95"/>
      <c r="V111" s="95"/>
      <c r="W111" s="95"/>
      <c r="AA111" s="95" t="s">
        <v>367</v>
      </c>
      <c r="AB111" s="95" t="s">
        <v>169</v>
      </c>
    </row>
    <row r="112" spans="1:28" ht="12.95" customHeight="1" x14ac:dyDescent="0.2">
      <c r="A112" s="100"/>
      <c r="B112" s="17" t="s">
        <v>126</v>
      </c>
      <c r="C112" s="17"/>
      <c r="D112" s="17"/>
      <c r="E112" s="41">
        <v>0</v>
      </c>
      <c r="F112" s="41">
        <v>0</v>
      </c>
      <c r="G112" s="41">
        <v>0</v>
      </c>
      <c r="H112" s="41">
        <v>0</v>
      </c>
      <c r="I112" s="41">
        <v>0</v>
      </c>
      <c r="J112" s="41">
        <v>0</v>
      </c>
      <c r="K112"/>
      <c r="L112"/>
      <c r="N112" s="95" t="s">
        <v>230</v>
      </c>
      <c r="O112" s="93" t="b">
        <f t="shared" ref="O112:T112" si="22">ROUND(ABS(E112-SUM(E113:E115)),$J$2)&lt;=$O$5</f>
        <v>1</v>
      </c>
      <c r="P112" s="93" t="b">
        <f t="shared" si="22"/>
        <v>1</v>
      </c>
      <c r="Q112" s="93" t="b">
        <f t="shared" si="22"/>
        <v>1</v>
      </c>
      <c r="R112" s="93" t="b">
        <f t="shared" si="22"/>
        <v>1</v>
      </c>
      <c r="S112" s="93" t="b">
        <f t="shared" si="22"/>
        <v>1</v>
      </c>
      <c r="T112" s="93" t="b">
        <f t="shared" si="22"/>
        <v>1</v>
      </c>
      <c r="U112" s="93"/>
      <c r="V112" s="93"/>
      <c r="W112" s="93"/>
      <c r="AA112" s="93" t="s">
        <v>368</v>
      </c>
      <c r="AB112" s="93" t="s">
        <v>126</v>
      </c>
    </row>
    <row r="113" spans="1:28" ht="12.95" customHeight="1" x14ac:dyDescent="0.2">
      <c r="A113" s="12"/>
      <c r="B113" s="27"/>
      <c r="C113" s="23" t="s">
        <v>127</v>
      </c>
      <c r="D113" s="23"/>
      <c r="E113" s="37">
        <v>0</v>
      </c>
      <c r="F113" s="37">
        <v>0</v>
      </c>
      <c r="G113" s="37">
        <v>0</v>
      </c>
      <c r="H113" s="37">
        <v>0</v>
      </c>
      <c r="I113" s="37">
        <v>0</v>
      </c>
      <c r="J113" s="37">
        <v>0</v>
      </c>
      <c r="K113"/>
      <c r="L113"/>
      <c r="N113" s="95" t="s">
        <v>230</v>
      </c>
      <c r="O113" s="95"/>
      <c r="P113" s="95"/>
      <c r="Q113" s="95"/>
      <c r="R113" s="95"/>
      <c r="S113" s="95"/>
      <c r="T113" s="95"/>
      <c r="U113" s="95"/>
      <c r="V113" s="95"/>
      <c r="W113" s="95"/>
      <c r="AA113" s="95" t="s">
        <v>369</v>
      </c>
      <c r="AB113" s="95" t="s">
        <v>550</v>
      </c>
    </row>
    <row r="114" spans="1:28" ht="12.95" customHeight="1" x14ac:dyDescent="0.2">
      <c r="A114" s="12"/>
      <c r="B114" s="28"/>
      <c r="C114" s="23" t="s">
        <v>128</v>
      </c>
      <c r="D114" s="23"/>
      <c r="E114" s="37">
        <v>0</v>
      </c>
      <c r="F114" s="37">
        <v>0</v>
      </c>
      <c r="G114" s="37">
        <v>0</v>
      </c>
      <c r="H114" s="37">
        <v>0</v>
      </c>
      <c r="I114" s="37">
        <v>0</v>
      </c>
      <c r="J114" s="37">
        <v>0</v>
      </c>
      <c r="K114"/>
      <c r="L114"/>
      <c r="N114" s="95" t="s">
        <v>230</v>
      </c>
      <c r="O114" s="95"/>
      <c r="P114" s="95"/>
      <c r="Q114" s="95"/>
      <c r="R114" s="95"/>
      <c r="S114" s="95"/>
      <c r="T114" s="95"/>
      <c r="U114" s="95"/>
      <c r="V114" s="95"/>
      <c r="W114" s="95"/>
      <c r="AA114" s="95" t="s">
        <v>370</v>
      </c>
      <c r="AB114" s="95" t="s">
        <v>551</v>
      </c>
    </row>
    <row r="115" spans="1:28" ht="12.95" customHeight="1" x14ac:dyDescent="0.2">
      <c r="A115" s="12"/>
      <c r="B115" s="29"/>
      <c r="C115" s="70" t="s">
        <v>170</v>
      </c>
      <c r="D115" s="71"/>
      <c r="E115" s="77">
        <v>0</v>
      </c>
      <c r="F115" s="77">
        <v>0</v>
      </c>
      <c r="G115" s="77">
        <v>0</v>
      </c>
      <c r="H115" s="77">
        <v>0</v>
      </c>
      <c r="I115" s="77">
        <v>0</v>
      </c>
      <c r="J115" s="77">
        <v>0</v>
      </c>
      <c r="K115"/>
      <c r="L115"/>
      <c r="N115" s="95" t="s">
        <v>230</v>
      </c>
      <c r="O115" s="95"/>
      <c r="P115" s="95"/>
      <c r="Q115" s="95"/>
      <c r="R115" s="95"/>
      <c r="S115" s="95"/>
      <c r="T115" s="95"/>
      <c r="U115" s="95"/>
      <c r="V115" s="95"/>
      <c r="W115" s="95"/>
      <c r="AA115" s="95" t="s">
        <v>371</v>
      </c>
      <c r="AB115" s="95" t="s">
        <v>170</v>
      </c>
    </row>
    <row r="116" spans="1:28" ht="12.95" customHeight="1" x14ac:dyDescent="0.2">
      <c r="A116" s="100"/>
      <c r="B116" s="78" t="s">
        <v>68</v>
      </c>
      <c r="C116" s="96"/>
      <c r="D116" s="30"/>
      <c r="E116" s="108">
        <v>0</v>
      </c>
      <c r="F116" s="108">
        <v>0</v>
      </c>
      <c r="G116" s="108">
        <v>0</v>
      </c>
      <c r="H116" s="108">
        <v>0</v>
      </c>
      <c r="I116" s="108">
        <v>0</v>
      </c>
      <c r="J116" s="108">
        <v>0</v>
      </c>
      <c r="K116"/>
      <c r="L116"/>
      <c r="N116" s="95" t="s">
        <v>230</v>
      </c>
      <c r="O116" s="93"/>
      <c r="P116" s="93"/>
      <c r="Q116" s="93"/>
      <c r="R116" s="93"/>
      <c r="S116" s="93"/>
      <c r="T116" s="93"/>
      <c r="U116" s="93"/>
      <c r="V116" s="93"/>
      <c r="W116" s="93"/>
      <c r="AA116" s="93" t="s">
        <v>372</v>
      </c>
      <c r="AB116" s="93" t="s">
        <v>68</v>
      </c>
    </row>
    <row r="117" spans="1:28" ht="12.95" customHeight="1" thickBot="1" x14ac:dyDescent="0.25">
      <c r="A117" s="101"/>
      <c r="B117" s="74" t="s">
        <v>171</v>
      </c>
      <c r="C117" s="24"/>
      <c r="D117" s="24"/>
      <c r="E117" s="109">
        <v>0</v>
      </c>
      <c r="F117" s="109">
        <v>0</v>
      </c>
      <c r="G117" s="109">
        <v>0</v>
      </c>
      <c r="H117" s="109">
        <v>0</v>
      </c>
      <c r="I117" s="109">
        <v>0</v>
      </c>
      <c r="J117" s="109">
        <v>0</v>
      </c>
      <c r="K117"/>
      <c r="L117"/>
      <c r="N117" s="95" t="s">
        <v>230</v>
      </c>
      <c r="O117" s="93"/>
      <c r="P117" s="93"/>
      <c r="Q117" s="93"/>
      <c r="R117" s="93"/>
      <c r="S117" s="93"/>
      <c r="T117" s="93"/>
      <c r="U117" s="93"/>
      <c r="V117" s="93"/>
      <c r="W117" s="93"/>
      <c r="AA117" s="93" t="s">
        <v>373</v>
      </c>
      <c r="AB117" s="93" t="s">
        <v>171</v>
      </c>
    </row>
    <row r="118" spans="1:28" ht="20.100000000000001" customHeight="1" thickBot="1" x14ac:dyDescent="0.25">
      <c r="A118" s="10" t="s">
        <v>224</v>
      </c>
      <c r="B118" s="10"/>
      <c r="C118" s="10"/>
      <c r="D118" s="10"/>
      <c r="E118" s="40">
        <v>0</v>
      </c>
      <c r="F118" s="40">
        <v>0</v>
      </c>
      <c r="G118" s="40">
        <v>0</v>
      </c>
      <c r="H118" s="40">
        <v>0</v>
      </c>
      <c r="I118" s="40">
        <v>0</v>
      </c>
      <c r="J118" s="40">
        <v>0</v>
      </c>
      <c r="K118"/>
      <c r="L118"/>
      <c r="N118" s="95" t="s">
        <v>229</v>
      </c>
      <c r="O118" s="93" t="b">
        <f t="shared" ref="O118:T118" si="23">ROUND(ABS(E118-(E119+E139+E144)),$J$2)&lt;=$O$5</f>
        <v>1</v>
      </c>
      <c r="P118" s="93" t="b">
        <f t="shared" si="23"/>
        <v>1</v>
      </c>
      <c r="Q118" s="93" t="b">
        <f t="shared" si="23"/>
        <v>1</v>
      </c>
      <c r="R118" s="93" t="b">
        <f t="shared" si="23"/>
        <v>1</v>
      </c>
      <c r="S118" s="93" t="b">
        <f t="shared" si="23"/>
        <v>1</v>
      </c>
      <c r="T118" s="93" t="b">
        <f t="shared" si="23"/>
        <v>1</v>
      </c>
      <c r="U118" s="93"/>
      <c r="V118" s="93"/>
      <c r="W118" s="93"/>
      <c r="AA118" s="93" t="s">
        <v>374</v>
      </c>
      <c r="AB118" s="93" t="s">
        <v>552</v>
      </c>
    </row>
    <row r="119" spans="1:28" ht="12.95" customHeight="1" x14ac:dyDescent="0.2">
      <c r="A119" s="100"/>
      <c r="B119" s="14" t="s">
        <v>69</v>
      </c>
      <c r="C119" s="14"/>
      <c r="D119" s="14"/>
      <c r="E119" s="42">
        <v>0</v>
      </c>
      <c r="F119" s="42">
        <v>0</v>
      </c>
      <c r="G119" s="42">
        <v>0</v>
      </c>
      <c r="H119" s="42">
        <v>0</v>
      </c>
      <c r="I119" s="42">
        <v>0</v>
      </c>
      <c r="J119" s="42">
        <v>0</v>
      </c>
      <c r="K119"/>
      <c r="L119"/>
      <c r="N119" s="95" t="s">
        <v>230</v>
      </c>
      <c r="O119" s="93" t="b">
        <f t="shared" ref="O119:T119" si="24">ROUND(ABS(E119-(E120+E121+E125+E130+E136+E137+E138)),$J$2)&lt;=$O$5</f>
        <v>1</v>
      </c>
      <c r="P119" s="93" t="b">
        <f t="shared" si="24"/>
        <v>1</v>
      </c>
      <c r="Q119" s="93" t="b">
        <f t="shared" si="24"/>
        <v>1</v>
      </c>
      <c r="R119" s="93" t="b">
        <f t="shared" si="24"/>
        <v>1</v>
      </c>
      <c r="S119" s="93" t="b">
        <f t="shared" si="24"/>
        <v>1</v>
      </c>
      <c r="T119" s="93" t="b">
        <f t="shared" si="24"/>
        <v>1</v>
      </c>
      <c r="U119" s="93"/>
      <c r="V119" s="93"/>
      <c r="W119" s="93"/>
      <c r="AA119" s="93" t="s">
        <v>375</v>
      </c>
      <c r="AB119" s="93" t="s">
        <v>69</v>
      </c>
    </row>
    <row r="120" spans="1:28" ht="12.95" customHeight="1" x14ac:dyDescent="0.2">
      <c r="A120" s="12"/>
      <c r="B120" s="31"/>
      <c r="C120" s="23" t="s">
        <v>70</v>
      </c>
      <c r="D120" s="23"/>
      <c r="E120" s="37">
        <v>0</v>
      </c>
      <c r="F120" s="37">
        <v>0</v>
      </c>
      <c r="G120" s="37">
        <v>0</v>
      </c>
      <c r="H120" s="37">
        <v>0</v>
      </c>
      <c r="I120" s="37">
        <v>0</v>
      </c>
      <c r="J120" s="37">
        <v>0</v>
      </c>
      <c r="K120"/>
      <c r="L120"/>
      <c r="N120" s="95" t="s">
        <v>230</v>
      </c>
      <c r="O120" s="95"/>
      <c r="P120" s="95"/>
      <c r="Q120" s="95"/>
      <c r="R120" s="95"/>
      <c r="S120" s="95"/>
      <c r="T120" s="95"/>
      <c r="U120" s="95"/>
      <c r="V120" s="95"/>
      <c r="W120" s="95"/>
      <c r="AA120" s="95" t="s">
        <v>376</v>
      </c>
      <c r="AB120" s="95" t="s">
        <v>70</v>
      </c>
    </row>
    <row r="121" spans="1:28" ht="12.95" customHeight="1" x14ac:dyDescent="0.2">
      <c r="A121" s="12"/>
      <c r="B121" s="32"/>
      <c r="C121" s="23" t="s">
        <v>71</v>
      </c>
      <c r="D121" s="23"/>
      <c r="E121" s="37">
        <v>0</v>
      </c>
      <c r="F121" s="37">
        <v>0</v>
      </c>
      <c r="G121" s="37">
        <v>0</v>
      </c>
      <c r="H121" s="37">
        <v>0</v>
      </c>
      <c r="I121" s="37">
        <v>0</v>
      </c>
      <c r="J121" s="37">
        <v>0</v>
      </c>
      <c r="K121"/>
      <c r="L121"/>
      <c r="N121" s="95" t="s">
        <v>230</v>
      </c>
      <c r="O121" s="95" t="b">
        <f t="shared" ref="O121:T121" si="25">ROUND(ABS(E121-SUM(E122:E124)),$J$2)&lt;=$O$5</f>
        <v>1</v>
      </c>
      <c r="P121" s="95" t="b">
        <f t="shared" si="25"/>
        <v>1</v>
      </c>
      <c r="Q121" s="95" t="b">
        <f t="shared" si="25"/>
        <v>1</v>
      </c>
      <c r="R121" s="95" t="b">
        <f t="shared" si="25"/>
        <v>1</v>
      </c>
      <c r="S121" s="95" t="b">
        <f t="shared" si="25"/>
        <v>1</v>
      </c>
      <c r="T121" s="95" t="b">
        <f t="shared" si="25"/>
        <v>1</v>
      </c>
      <c r="U121" s="95"/>
      <c r="V121" s="95"/>
      <c r="W121" s="95"/>
      <c r="AA121" s="95" t="s">
        <v>377</v>
      </c>
      <c r="AB121" s="95" t="s">
        <v>71</v>
      </c>
    </row>
    <row r="122" spans="1:28" ht="12.95" customHeight="1" x14ac:dyDescent="0.2">
      <c r="A122" s="12"/>
      <c r="B122" s="32"/>
      <c r="C122" s="27"/>
      <c r="D122" s="25" t="s">
        <v>72</v>
      </c>
      <c r="E122" s="37">
        <v>0</v>
      </c>
      <c r="F122" s="37">
        <v>0</v>
      </c>
      <c r="G122" s="37">
        <v>0</v>
      </c>
      <c r="H122" s="37">
        <v>0</v>
      </c>
      <c r="I122" s="37">
        <v>0</v>
      </c>
      <c r="J122" s="37">
        <v>0</v>
      </c>
      <c r="K122"/>
      <c r="L122"/>
      <c r="N122" s="95" t="s">
        <v>230</v>
      </c>
      <c r="O122" s="95"/>
      <c r="P122" s="95"/>
      <c r="Q122" s="95"/>
      <c r="R122" s="95"/>
      <c r="S122" s="95"/>
      <c r="T122" s="95"/>
      <c r="U122" s="95"/>
      <c r="V122" s="95"/>
      <c r="W122" s="95"/>
      <c r="AA122" s="95" t="s">
        <v>378</v>
      </c>
      <c r="AB122" s="95" t="s">
        <v>553</v>
      </c>
    </row>
    <row r="123" spans="1:28" ht="12.95" customHeight="1" x14ac:dyDescent="0.2">
      <c r="A123" s="12"/>
      <c r="B123" s="32"/>
      <c r="C123" s="28"/>
      <c r="D123" s="25" t="s">
        <v>73</v>
      </c>
      <c r="E123" s="37">
        <v>0</v>
      </c>
      <c r="F123" s="37">
        <v>0</v>
      </c>
      <c r="G123" s="37">
        <v>0</v>
      </c>
      <c r="H123" s="37">
        <v>0</v>
      </c>
      <c r="I123" s="37">
        <v>0</v>
      </c>
      <c r="J123" s="37">
        <v>0</v>
      </c>
      <c r="K123"/>
      <c r="L123"/>
      <c r="N123" s="95" t="s">
        <v>230</v>
      </c>
      <c r="O123" s="95"/>
      <c r="P123" s="95"/>
      <c r="Q123" s="95"/>
      <c r="R123" s="95"/>
      <c r="S123" s="95"/>
      <c r="T123" s="95"/>
      <c r="U123" s="95"/>
      <c r="V123" s="95"/>
      <c r="W123" s="95"/>
      <c r="AA123" s="95" t="s">
        <v>379</v>
      </c>
      <c r="AB123" s="95" t="s">
        <v>554</v>
      </c>
    </row>
    <row r="124" spans="1:28" ht="12.95" customHeight="1" x14ac:dyDescent="0.2">
      <c r="A124" s="12"/>
      <c r="B124" s="32"/>
      <c r="C124" s="29"/>
      <c r="D124" s="70" t="s">
        <v>172</v>
      </c>
      <c r="E124" s="37">
        <v>0</v>
      </c>
      <c r="F124" s="37">
        <v>0</v>
      </c>
      <c r="G124" s="37">
        <v>0</v>
      </c>
      <c r="H124" s="37">
        <v>0</v>
      </c>
      <c r="I124" s="37">
        <v>0</v>
      </c>
      <c r="J124" s="37">
        <v>0</v>
      </c>
      <c r="K124"/>
      <c r="L124"/>
      <c r="N124" s="95" t="s">
        <v>230</v>
      </c>
      <c r="O124" s="95"/>
      <c r="P124" s="95"/>
      <c r="Q124" s="95"/>
      <c r="R124" s="95"/>
      <c r="S124" s="95"/>
      <c r="T124" s="95"/>
      <c r="U124" s="95"/>
      <c r="V124" s="95"/>
      <c r="W124" s="95"/>
      <c r="AA124" s="95" t="s">
        <v>380</v>
      </c>
      <c r="AB124" s="95" t="s">
        <v>555</v>
      </c>
    </row>
    <row r="125" spans="1:28" ht="12.95" customHeight="1" x14ac:dyDescent="0.2">
      <c r="A125" s="12"/>
      <c r="B125" s="32"/>
      <c r="C125" s="25" t="s">
        <v>74</v>
      </c>
      <c r="D125" s="23"/>
      <c r="E125" s="37">
        <v>0</v>
      </c>
      <c r="F125" s="37">
        <v>0</v>
      </c>
      <c r="G125" s="37">
        <v>0</v>
      </c>
      <c r="H125" s="37">
        <v>0</v>
      </c>
      <c r="I125" s="37">
        <v>0</v>
      </c>
      <c r="J125" s="37">
        <v>0</v>
      </c>
      <c r="K125"/>
      <c r="L125"/>
      <c r="N125" s="95" t="s">
        <v>230</v>
      </c>
      <c r="O125" s="95" t="b">
        <f t="shared" ref="O125:T125" si="26">ROUND(ABS(E125-SUM(E126:E129)),$J$2)&lt;=$O$5</f>
        <v>1</v>
      </c>
      <c r="P125" s="95" t="b">
        <f t="shared" si="26"/>
        <v>1</v>
      </c>
      <c r="Q125" s="95" t="b">
        <f t="shared" si="26"/>
        <v>1</v>
      </c>
      <c r="R125" s="95" t="b">
        <f t="shared" si="26"/>
        <v>1</v>
      </c>
      <c r="S125" s="95" t="b">
        <f t="shared" si="26"/>
        <v>1</v>
      </c>
      <c r="T125" s="95" t="b">
        <f t="shared" si="26"/>
        <v>1</v>
      </c>
      <c r="U125" s="95"/>
      <c r="V125" s="95"/>
      <c r="W125" s="95"/>
      <c r="AA125" s="95" t="s">
        <v>381</v>
      </c>
      <c r="AB125" s="95" t="s">
        <v>74</v>
      </c>
    </row>
    <row r="126" spans="1:28" ht="12.95" customHeight="1" x14ac:dyDescent="0.2">
      <c r="A126" s="12"/>
      <c r="B126" s="32"/>
      <c r="C126" s="27"/>
      <c r="D126" s="25" t="s">
        <v>75</v>
      </c>
      <c r="E126" s="37">
        <v>0</v>
      </c>
      <c r="F126" s="37">
        <v>0</v>
      </c>
      <c r="G126" s="37">
        <v>0</v>
      </c>
      <c r="H126" s="37">
        <v>0</v>
      </c>
      <c r="I126" s="37">
        <v>0</v>
      </c>
      <c r="J126" s="37">
        <v>0</v>
      </c>
      <c r="K126"/>
      <c r="L126"/>
      <c r="N126" s="95" t="s">
        <v>230</v>
      </c>
      <c r="O126" s="95"/>
      <c r="P126" s="95"/>
      <c r="Q126" s="95"/>
      <c r="R126" s="95"/>
      <c r="S126" s="95"/>
      <c r="T126" s="95"/>
      <c r="U126" s="95"/>
      <c r="V126" s="95"/>
      <c r="W126" s="95"/>
      <c r="AA126" s="95" t="s">
        <v>382</v>
      </c>
      <c r="AB126" s="95" t="s">
        <v>556</v>
      </c>
    </row>
    <row r="127" spans="1:28" ht="12.95" customHeight="1" x14ac:dyDescent="0.2">
      <c r="A127" s="12"/>
      <c r="B127" s="32"/>
      <c r="C127" s="28"/>
      <c r="D127" s="25" t="s">
        <v>76</v>
      </c>
      <c r="E127" s="37">
        <v>0</v>
      </c>
      <c r="F127" s="37">
        <v>0</v>
      </c>
      <c r="G127" s="37">
        <v>0</v>
      </c>
      <c r="H127" s="37">
        <v>0</v>
      </c>
      <c r="I127" s="37">
        <v>0</v>
      </c>
      <c r="J127" s="37">
        <v>0</v>
      </c>
      <c r="K127"/>
      <c r="L127"/>
      <c r="N127" s="95" t="s">
        <v>230</v>
      </c>
      <c r="O127" s="95"/>
      <c r="P127" s="95"/>
      <c r="Q127" s="95"/>
      <c r="R127" s="95"/>
      <c r="S127" s="95"/>
      <c r="T127" s="95"/>
      <c r="U127" s="95"/>
      <c r="V127" s="95"/>
      <c r="W127" s="95"/>
      <c r="AA127" s="95" t="s">
        <v>383</v>
      </c>
      <c r="AB127" s="95" t="s">
        <v>557</v>
      </c>
    </row>
    <row r="128" spans="1:28" ht="12.95" customHeight="1" x14ac:dyDescent="0.2">
      <c r="A128" s="12"/>
      <c r="B128" s="32"/>
      <c r="C128" s="28"/>
      <c r="D128" s="25" t="s">
        <v>77</v>
      </c>
      <c r="E128" s="37">
        <v>0</v>
      </c>
      <c r="F128" s="37">
        <v>0</v>
      </c>
      <c r="G128" s="37">
        <v>0</v>
      </c>
      <c r="H128" s="37">
        <v>0</v>
      </c>
      <c r="I128" s="37">
        <v>0</v>
      </c>
      <c r="J128" s="37">
        <v>0</v>
      </c>
      <c r="K128"/>
      <c r="L128"/>
      <c r="N128" s="95" t="s">
        <v>230</v>
      </c>
      <c r="O128" s="95"/>
      <c r="P128" s="95"/>
      <c r="Q128" s="95"/>
      <c r="R128" s="95"/>
      <c r="S128" s="95"/>
      <c r="T128" s="95"/>
      <c r="U128" s="95"/>
      <c r="V128" s="95"/>
      <c r="W128" s="95"/>
      <c r="AA128" s="95" t="s">
        <v>384</v>
      </c>
      <c r="AB128" s="95" t="s">
        <v>558</v>
      </c>
    </row>
    <row r="129" spans="1:28" ht="12.95" customHeight="1" x14ac:dyDescent="0.2">
      <c r="A129" s="12"/>
      <c r="B129" s="32"/>
      <c r="C129" s="29"/>
      <c r="D129" s="70" t="s">
        <v>173</v>
      </c>
      <c r="E129" s="37">
        <v>0</v>
      </c>
      <c r="F129" s="37">
        <v>0</v>
      </c>
      <c r="G129" s="37">
        <v>0</v>
      </c>
      <c r="H129" s="37">
        <v>0</v>
      </c>
      <c r="I129" s="37">
        <v>0</v>
      </c>
      <c r="J129" s="37">
        <v>0</v>
      </c>
      <c r="K129"/>
      <c r="L129"/>
      <c r="N129" s="95" t="s">
        <v>230</v>
      </c>
      <c r="O129" s="95"/>
      <c r="P129" s="95"/>
      <c r="Q129" s="95"/>
      <c r="R129" s="95"/>
      <c r="S129" s="95"/>
      <c r="T129" s="95"/>
      <c r="U129" s="95"/>
      <c r="V129" s="95"/>
      <c r="W129" s="95"/>
      <c r="AA129" s="95" t="s">
        <v>385</v>
      </c>
      <c r="AB129" s="95" t="s">
        <v>559</v>
      </c>
    </row>
    <row r="130" spans="1:28" ht="12.95" customHeight="1" x14ac:dyDescent="0.2">
      <c r="A130" s="12"/>
      <c r="B130" s="32"/>
      <c r="C130" s="25" t="s">
        <v>78</v>
      </c>
      <c r="D130" s="23"/>
      <c r="E130" s="37">
        <v>0</v>
      </c>
      <c r="F130" s="37">
        <v>0</v>
      </c>
      <c r="G130" s="37">
        <v>0</v>
      </c>
      <c r="H130" s="37">
        <v>0</v>
      </c>
      <c r="I130" s="37">
        <v>0</v>
      </c>
      <c r="J130" s="37">
        <v>0</v>
      </c>
      <c r="K130"/>
      <c r="L130"/>
      <c r="N130" s="95" t="s">
        <v>230</v>
      </c>
      <c r="O130" s="95" t="b">
        <f t="shared" ref="O130:T130" si="27">ROUND(ABS(E130-SUM(E131:E135)),$J$2)&lt;=$O$5</f>
        <v>1</v>
      </c>
      <c r="P130" s="95" t="b">
        <f t="shared" si="27"/>
        <v>1</v>
      </c>
      <c r="Q130" s="95" t="b">
        <f t="shared" si="27"/>
        <v>1</v>
      </c>
      <c r="R130" s="95" t="b">
        <f t="shared" si="27"/>
        <v>1</v>
      </c>
      <c r="S130" s="95" t="b">
        <f t="shared" si="27"/>
        <v>1</v>
      </c>
      <c r="T130" s="95" t="b">
        <f t="shared" si="27"/>
        <v>1</v>
      </c>
      <c r="U130" s="95"/>
      <c r="V130" s="95"/>
      <c r="W130" s="95"/>
      <c r="AA130" s="95" t="s">
        <v>386</v>
      </c>
      <c r="AB130" s="95" t="s">
        <v>78</v>
      </c>
    </row>
    <row r="131" spans="1:28" ht="12.95" customHeight="1" x14ac:dyDescent="0.2">
      <c r="A131" s="12"/>
      <c r="B131" s="32"/>
      <c r="C131" s="27"/>
      <c r="D131" s="25" t="s">
        <v>79</v>
      </c>
      <c r="E131" s="37">
        <v>0</v>
      </c>
      <c r="F131" s="37">
        <v>0</v>
      </c>
      <c r="G131" s="37">
        <v>0</v>
      </c>
      <c r="H131" s="37">
        <v>0</v>
      </c>
      <c r="I131" s="37">
        <v>0</v>
      </c>
      <c r="J131" s="37">
        <v>0</v>
      </c>
      <c r="K131"/>
      <c r="L131"/>
      <c r="N131" s="95" t="s">
        <v>230</v>
      </c>
      <c r="O131" s="95"/>
      <c r="P131" s="95"/>
      <c r="Q131" s="95"/>
      <c r="R131" s="95"/>
      <c r="S131" s="95"/>
      <c r="T131" s="95"/>
      <c r="U131" s="95"/>
      <c r="V131" s="95"/>
      <c r="W131" s="95"/>
      <c r="AA131" s="95" t="s">
        <v>387</v>
      </c>
      <c r="AB131" s="95" t="s">
        <v>560</v>
      </c>
    </row>
    <row r="132" spans="1:28" ht="12.95" customHeight="1" x14ac:dyDescent="0.2">
      <c r="A132" s="12"/>
      <c r="B132" s="32"/>
      <c r="C132" s="28"/>
      <c r="D132" s="25" t="s">
        <v>80</v>
      </c>
      <c r="E132" s="37">
        <v>0</v>
      </c>
      <c r="F132" s="37">
        <v>0</v>
      </c>
      <c r="G132" s="37">
        <v>0</v>
      </c>
      <c r="H132" s="37">
        <v>0</v>
      </c>
      <c r="I132" s="37">
        <v>0</v>
      </c>
      <c r="J132" s="37">
        <v>0</v>
      </c>
      <c r="K132"/>
      <c r="L132"/>
      <c r="N132" s="95" t="s">
        <v>230</v>
      </c>
      <c r="O132" s="95"/>
      <c r="P132" s="95"/>
      <c r="Q132" s="95"/>
      <c r="R132" s="95"/>
      <c r="S132" s="95"/>
      <c r="T132" s="95"/>
      <c r="U132" s="95"/>
      <c r="V132" s="95"/>
      <c r="W132" s="95"/>
      <c r="AA132" s="95" t="s">
        <v>388</v>
      </c>
      <c r="AB132" s="95" t="s">
        <v>561</v>
      </c>
    </row>
    <row r="133" spans="1:28" ht="12.95" customHeight="1" x14ac:dyDescent="0.2">
      <c r="A133" s="12"/>
      <c r="B133" s="32"/>
      <c r="C133" s="28"/>
      <c r="D133" s="25" t="s">
        <v>81</v>
      </c>
      <c r="E133" s="37">
        <v>0</v>
      </c>
      <c r="F133" s="37">
        <v>0</v>
      </c>
      <c r="G133" s="37">
        <v>0</v>
      </c>
      <c r="H133" s="37">
        <v>0</v>
      </c>
      <c r="I133" s="37">
        <v>0</v>
      </c>
      <c r="J133" s="37">
        <v>0</v>
      </c>
      <c r="K133"/>
      <c r="L133"/>
      <c r="N133" s="95" t="s">
        <v>230</v>
      </c>
      <c r="O133" s="95"/>
      <c r="P133" s="95"/>
      <c r="Q133" s="95"/>
      <c r="R133" s="95"/>
      <c r="S133" s="95"/>
      <c r="T133" s="95"/>
      <c r="U133" s="95"/>
      <c r="V133" s="95"/>
      <c r="W133" s="95"/>
      <c r="AA133" s="95" t="s">
        <v>389</v>
      </c>
      <c r="AB133" s="95" t="s">
        <v>562</v>
      </c>
    </row>
    <row r="134" spans="1:28" ht="12.95" customHeight="1" x14ac:dyDescent="0.2">
      <c r="A134" s="12"/>
      <c r="B134" s="32"/>
      <c r="C134" s="28"/>
      <c r="D134" s="25" t="s">
        <v>82</v>
      </c>
      <c r="E134" s="37">
        <v>0</v>
      </c>
      <c r="F134" s="37">
        <v>0</v>
      </c>
      <c r="G134" s="37">
        <v>0</v>
      </c>
      <c r="H134" s="37">
        <v>0</v>
      </c>
      <c r="I134" s="37">
        <v>0</v>
      </c>
      <c r="J134" s="37">
        <v>0</v>
      </c>
      <c r="K134"/>
      <c r="L134"/>
      <c r="N134" s="95" t="s">
        <v>230</v>
      </c>
      <c r="O134" s="95"/>
      <c r="P134" s="95"/>
      <c r="Q134" s="95"/>
      <c r="R134" s="95"/>
      <c r="S134" s="95"/>
      <c r="T134" s="95"/>
      <c r="U134" s="95"/>
      <c r="V134" s="95"/>
      <c r="W134" s="95"/>
      <c r="AA134" s="95" t="s">
        <v>390</v>
      </c>
      <c r="AB134" s="95" t="s">
        <v>563</v>
      </c>
    </row>
    <row r="135" spans="1:28" ht="12.95" customHeight="1" x14ac:dyDescent="0.2">
      <c r="A135" s="12"/>
      <c r="B135" s="32"/>
      <c r="C135" s="29"/>
      <c r="D135" s="70" t="s">
        <v>174</v>
      </c>
      <c r="E135" s="37">
        <v>0</v>
      </c>
      <c r="F135" s="37">
        <v>0</v>
      </c>
      <c r="G135" s="37">
        <v>0</v>
      </c>
      <c r="H135" s="37">
        <v>0</v>
      </c>
      <c r="I135" s="37">
        <v>0</v>
      </c>
      <c r="J135" s="37">
        <v>0</v>
      </c>
      <c r="K135"/>
      <c r="L135"/>
      <c r="N135" s="95" t="s">
        <v>230</v>
      </c>
      <c r="O135" s="95"/>
      <c r="P135" s="95"/>
      <c r="Q135" s="95"/>
      <c r="R135" s="95"/>
      <c r="S135" s="95"/>
      <c r="T135" s="95"/>
      <c r="U135" s="95"/>
      <c r="V135" s="95"/>
      <c r="W135" s="95"/>
      <c r="AA135" s="95" t="s">
        <v>391</v>
      </c>
      <c r="AB135" s="95" t="s">
        <v>564</v>
      </c>
    </row>
    <row r="136" spans="1:28" ht="12.95" customHeight="1" x14ac:dyDescent="0.2">
      <c r="A136" s="12"/>
      <c r="B136" s="32"/>
      <c r="C136" s="25" t="s">
        <v>83</v>
      </c>
      <c r="D136" s="23"/>
      <c r="E136" s="37">
        <v>0</v>
      </c>
      <c r="F136" s="37">
        <v>0</v>
      </c>
      <c r="G136" s="37">
        <v>0</v>
      </c>
      <c r="H136" s="37">
        <v>0</v>
      </c>
      <c r="I136" s="37">
        <v>0</v>
      </c>
      <c r="J136" s="37">
        <v>0</v>
      </c>
      <c r="K136"/>
      <c r="L136"/>
      <c r="N136" s="95" t="s">
        <v>230</v>
      </c>
      <c r="O136" s="95"/>
      <c r="P136" s="95"/>
      <c r="Q136" s="95"/>
      <c r="R136" s="95"/>
      <c r="S136" s="95"/>
      <c r="T136" s="95"/>
      <c r="U136" s="95"/>
      <c r="V136" s="95"/>
      <c r="W136" s="95"/>
      <c r="AA136" s="95" t="s">
        <v>392</v>
      </c>
      <c r="AB136" s="95" t="s">
        <v>83</v>
      </c>
    </row>
    <row r="137" spans="1:28" ht="12.95" customHeight="1" x14ac:dyDescent="0.2">
      <c r="A137" s="12"/>
      <c r="B137" s="28"/>
      <c r="C137" s="25" t="s">
        <v>84</v>
      </c>
      <c r="D137" s="23"/>
      <c r="E137" s="37">
        <v>0</v>
      </c>
      <c r="F137" s="37">
        <v>0</v>
      </c>
      <c r="G137" s="37">
        <v>0</v>
      </c>
      <c r="H137" s="37">
        <v>0</v>
      </c>
      <c r="I137" s="37">
        <v>0</v>
      </c>
      <c r="J137" s="37">
        <v>0</v>
      </c>
      <c r="K137"/>
      <c r="L137"/>
      <c r="N137" s="95" t="s">
        <v>230</v>
      </c>
      <c r="O137" s="95"/>
      <c r="P137" s="95"/>
      <c r="Q137" s="95"/>
      <c r="R137" s="95"/>
      <c r="S137" s="95"/>
      <c r="T137" s="95"/>
      <c r="U137" s="95"/>
      <c r="V137" s="95"/>
      <c r="W137" s="95"/>
      <c r="AA137" s="95" t="s">
        <v>393</v>
      </c>
      <c r="AB137" s="95" t="s">
        <v>84</v>
      </c>
    </row>
    <row r="138" spans="1:28" ht="12.95" customHeight="1" x14ac:dyDescent="0.2">
      <c r="A138" s="12"/>
      <c r="B138" s="29"/>
      <c r="C138" s="70" t="s">
        <v>175</v>
      </c>
      <c r="D138" s="23"/>
      <c r="E138" s="37">
        <v>0</v>
      </c>
      <c r="F138" s="37">
        <v>0</v>
      </c>
      <c r="G138" s="37">
        <v>0</v>
      </c>
      <c r="H138" s="37">
        <v>0</v>
      </c>
      <c r="I138" s="37">
        <v>0</v>
      </c>
      <c r="J138" s="37">
        <v>0</v>
      </c>
      <c r="K138"/>
      <c r="L138"/>
      <c r="N138" s="95" t="s">
        <v>230</v>
      </c>
      <c r="O138" s="95"/>
      <c r="P138" s="95"/>
      <c r="Q138" s="95"/>
      <c r="R138" s="95"/>
      <c r="S138" s="95"/>
      <c r="T138" s="95"/>
      <c r="U138" s="95"/>
      <c r="V138" s="95"/>
      <c r="W138" s="95"/>
      <c r="AA138" s="95" t="s">
        <v>394</v>
      </c>
      <c r="AB138" s="95" t="s">
        <v>175</v>
      </c>
    </row>
    <row r="139" spans="1:28" ht="12.95" customHeight="1" x14ac:dyDescent="0.2">
      <c r="A139" s="100"/>
      <c r="B139" s="17" t="s">
        <v>85</v>
      </c>
      <c r="C139" s="17"/>
      <c r="D139" s="17"/>
      <c r="E139" s="41">
        <v>0</v>
      </c>
      <c r="F139" s="41">
        <v>0</v>
      </c>
      <c r="G139" s="41">
        <v>0</v>
      </c>
      <c r="H139" s="41">
        <v>0</v>
      </c>
      <c r="I139" s="41">
        <v>0</v>
      </c>
      <c r="J139" s="41">
        <v>0</v>
      </c>
      <c r="K139"/>
      <c r="L139"/>
      <c r="N139" s="95" t="s">
        <v>230</v>
      </c>
      <c r="O139" s="93" t="b">
        <f t="shared" ref="O139:T139" si="28">ROUND(ABS(E139-SUM(E140:E143)),$J$2)&lt;=$O$5</f>
        <v>1</v>
      </c>
      <c r="P139" s="93" t="b">
        <f t="shared" si="28"/>
        <v>1</v>
      </c>
      <c r="Q139" s="93" t="b">
        <f t="shared" si="28"/>
        <v>1</v>
      </c>
      <c r="R139" s="93" t="b">
        <f t="shared" si="28"/>
        <v>1</v>
      </c>
      <c r="S139" s="93" t="b">
        <f t="shared" si="28"/>
        <v>1</v>
      </c>
      <c r="T139" s="93" t="b">
        <f t="shared" si="28"/>
        <v>1</v>
      </c>
      <c r="U139" s="93"/>
      <c r="V139" s="93"/>
      <c r="W139" s="93"/>
      <c r="AA139" s="93" t="s">
        <v>395</v>
      </c>
      <c r="AB139" s="93" t="s">
        <v>85</v>
      </c>
    </row>
    <row r="140" spans="1:28" ht="12.95" customHeight="1" x14ac:dyDescent="0.2">
      <c r="A140" s="12"/>
      <c r="B140" s="27"/>
      <c r="C140" s="25" t="s">
        <v>86</v>
      </c>
      <c r="D140" s="23"/>
      <c r="E140" s="37">
        <v>0</v>
      </c>
      <c r="F140" s="37">
        <v>0</v>
      </c>
      <c r="G140" s="37">
        <v>0</v>
      </c>
      <c r="H140" s="37">
        <v>0</v>
      </c>
      <c r="I140" s="37">
        <v>0</v>
      </c>
      <c r="J140" s="37">
        <v>0</v>
      </c>
      <c r="K140"/>
      <c r="L140"/>
      <c r="N140" s="95" t="s">
        <v>230</v>
      </c>
      <c r="O140" s="95"/>
      <c r="P140" s="95"/>
      <c r="Q140" s="95"/>
      <c r="R140" s="95"/>
      <c r="S140" s="95"/>
      <c r="T140" s="95"/>
      <c r="U140" s="95"/>
      <c r="V140" s="95"/>
      <c r="W140" s="95"/>
      <c r="AA140" s="95" t="s">
        <v>396</v>
      </c>
      <c r="AB140" s="95" t="s">
        <v>565</v>
      </c>
    </row>
    <row r="141" spans="1:28" ht="12.95" customHeight="1" x14ac:dyDescent="0.2">
      <c r="A141" s="12"/>
      <c r="B141" s="28"/>
      <c r="C141" s="25" t="s">
        <v>87</v>
      </c>
      <c r="D141" s="23"/>
      <c r="E141" s="37">
        <v>0</v>
      </c>
      <c r="F141" s="37">
        <v>0</v>
      </c>
      <c r="G141" s="37">
        <v>0</v>
      </c>
      <c r="H141" s="37">
        <v>0</v>
      </c>
      <c r="I141" s="37">
        <v>0</v>
      </c>
      <c r="J141" s="37">
        <v>0</v>
      </c>
      <c r="K141"/>
      <c r="L141"/>
      <c r="N141" s="95" t="s">
        <v>230</v>
      </c>
      <c r="O141" s="95"/>
      <c r="P141" s="95"/>
      <c r="Q141" s="95"/>
      <c r="R141" s="95"/>
      <c r="S141" s="95"/>
      <c r="T141" s="95"/>
      <c r="U141" s="95"/>
      <c r="V141" s="95"/>
      <c r="W141" s="95"/>
      <c r="AA141" s="95" t="s">
        <v>397</v>
      </c>
      <c r="AB141" s="95" t="s">
        <v>566</v>
      </c>
    </row>
    <row r="142" spans="1:28" ht="12.95" customHeight="1" x14ac:dyDescent="0.2">
      <c r="A142" s="12"/>
      <c r="B142" s="28"/>
      <c r="C142" s="75" t="s">
        <v>88</v>
      </c>
      <c r="D142" s="71"/>
      <c r="E142" s="77">
        <v>0</v>
      </c>
      <c r="F142" s="77">
        <v>0</v>
      </c>
      <c r="G142" s="77">
        <v>0</v>
      </c>
      <c r="H142" s="77">
        <v>0</v>
      </c>
      <c r="I142" s="77">
        <v>0</v>
      </c>
      <c r="J142" s="77">
        <v>0</v>
      </c>
      <c r="K142"/>
      <c r="L142"/>
      <c r="N142" s="95" t="s">
        <v>230</v>
      </c>
      <c r="O142" s="95"/>
      <c r="P142" s="95"/>
      <c r="Q142" s="95"/>
      <c r="R142" s="95"/>
      <c r="S142" s="95"/>
      <c r="T142" s="95"/>
      <c r="U142" s="95"/>
      <c r="V142" s="95"/>
      <c r="W142" s="95"/>
      <c r="AA142" s="95" t="s">
        <v>398</v>
      </c>
      <c r="AB142" s="95" t="s">
        <v>567</v>
      </c>
    </row>
    <row r="143" spans="1:28" ht="12.95" customHeight="1" x14ac:dyDescent="0.2">
      <c r="A143" s="12"/>
      <c r="B143" s="29"/>
      <c r="C143" s="70" t="s">
        <v>176</v>
      </c>
      <c r="D143" s="71"/>
      <c r="E143" s="77">
        <v>0</v>
      </c>
      <c r="F143" s="77">
        <v>0</v>
      </c>
      <c r="G143" s="77">
        <v>0</v>
      </c>
      <c r="H143" s="77">
        <v>0</v>
      </c>
      <c r="I143" s="77">
        <v>0</v>
      </c>
      <c r="J143" s="77">
        <v>0</v>
      </c>
      <c r="K143"/>
      <c r="L143"/>
      <c r="N143" s="95" t="s">
        <v>230</v>
      </c>
      <c r="O143" s="95"/>
      <c r="P143" s="95"/>
      <c r="Q143" s="95"/>
      <c r="R143" s="95"/>
      <c r="S143" s="95"/>
      <c r="T143" s="95"/>
      <c r="U143" s="95"/>
      <c r="V143" s="95"/>
      <c r="W143" s="95"/>
      <c r="AA143" s="95" t="s">
        <v>399</v>
      </c>
      <c r="AB143" s="95" t="s">
        <v>568</v>
      </c>
    </row>
    <row r="144" spans="1:28" ht="12.95" customHeight="1" thickBot="1" x14ac:dyDescent="0.25">
      <c r="A144" s="101"/>
      <c r="B144" s="74" t="s">
        <v>177</v>
      </c>
      <c r="C144" s="110"/>
      <c r="D144" s="24"/>
      <c r="E144" s="109">
        <v>0</v>
      </c>
      <c r="F144" s="109">
        <v>0</v>
      </c>
      <c r="G144" s="109">
        <v>0</v>
      </c>
      <c r="H144" s="109">
        <v>0</v>
      </c>
      <c r="I144" s="109">
        <v>0</v>
      </c>
      <c r="J144" s="109">
        <v>0</v>
      </c>
      <c r="K144"/>
      <c r="L144"/>
      <c r="N144" s="95" t="s">
        <v>230</v>
      </c>
      <c r="O144" s="93"/>
      <c r="P144" s="93"/>
      <c r="Q144" s="93"/>
      <c r="R144" s="93"/>
      <c r="S144" s="93"/>
      <c r="T144" s="93"/>
      <c r="U144" s="93"/>
      <c r="V144" s="93"/>
      <c r="W144" s="93"/>
      <c r="AA144" s="93" t="s">
        <v>400</v>
      </c>
      <c r="AB144" s="93" t="s">
        <v>569</v>
      </c>
    </row>
    <row r="145" spans="1:28" ht="20.100000000000001" customHeight="1" thickBot="1" x14ac:dyDescent="0.25">
      <c r="A145" s="10" t="s">
        <v>225</v>
      </c>
      <c r="B145" s="10"/>
      <c r="C145" s="10"/>
      <c r="D145" s="10"/>
      <c r="E145" s="40">
        <v>0</v>
      </c>
      <c r="F145" s="40">
        <v>0</v>
      </c>
      <c r="G145" s="40">
        <v>0</v>
      </c>
      <c r="H145" s="40">
        <v>0</v>
      </c>
      <c r="I145" s="40">
        <v>0</v>
      </c>
      <c r="J145" s="40">
        <v>0</v>
      </c>
      <c r="K145"/>
      <c r="L145"/>
      <c r="N145" s="95" t="s">
        <v>229</v>
      </c>
      <c r="O145" s="93" t="b">
        <f t="shared" ref="O145:T145" si="29">ROUND(ABS(E145-(E146+E153+E158)),$J$2)&lt;=$O$5</f>
        <v>1</v>
      </c>
      <c r="P145" s="93" t="b">
        <f t="shared" si="29"/>
        <v>1</v>
      </c>
      <c r="Q145" s="93" t="b">
        <f t="shared" si="29"/>
        <v>1</v>
      </c>
      <c r="R145" s="93" t="b">
        <f t="shared" si="29"/>
        <v>1</v>
      </c>
      <c r="S145" s="93" t="b">
        <f t="shared" si="29"/>
        <v>1</v>
      </c>
      <c r="T145" s="93" t="b">
        <f t="shared" si="29"/>
        <v>1</v>
      </c>
      <c r="U145" s="93"/>
      <c r="V145" s="93"/>
      <c r="W145" s="93"/>
      <c r="AA145" s="93" t="s">
        <v>401</v>
      </c>
      <c r="AB145" s="93" t="s">
        <v>570</v>
      </c>
    </row>
    <row r="146" spans="1:28" ht="12.95" customHeight="1" x14ac:dyDescent="0.2">
      <c r="A146" s="104"/>
      <c r="B146" s="14" t="s">
        <v>89</v>
      </c>
      <c r="C146" s="14"/>
      <c r="D146" s="14"/>
      <c r="E146" s="42">
        <v>0</v>
      </c>
      <c r="F146" s="42">
        <v>0</v>
      </c>
      <c r="G146" s="42">
        <v>0</v>
      </c>
      <c r="H146" s="42">
        <v>0</v>
      </c>
      <c r="I146" s="42">
        <v>0</v>
      </c>
      <c r="J146" s="42">
        <v>0</v>
      </c>
      <c r="K146"/>
      <c r="L146"/>
      <c r="N146" s="95" t="s">
        <v>230</v>
      </c>
      <c r="O146" s="93" t="b">
        <f t="shared" ref="O146:T146" si="30">ROUND(ABS(E146-SUM(E147:E152)),$J$2)&lt;=$O$5</f>
        <v>1</v>
      </c>
      <c r="P146" s="93" t="b">
        <f t="shared" si="30"/>
        <v>1</v>
      </c>
      <c r="Q146" s="93" t="b">
        <f t="shared" si="30"/>
        <v>1</v>
      </c>
      <c r="R146" s="93" t="b">
        <f t="shared" si="30"/>
        <v>1</v>
      </c>
      <c r="S146" s="93" t="b">
        <f t="shared" si="30"/>
        <v>1</v>
      </c>
      <c r="T146" s="93" t="b">
        <f t="shared" si="30"/>
        <v>1</v>
      </c>
      <c r="U146" s="93"/>
      <c r="V146" s="93"/>
      <c r="W146" s="93"/>
      <c r="AA146" s="93" t="s">
        <v>402</v>
      </c>
      <c r="AB146" s="93" t="s">
        <v>89</v>
      </c>
    </row>
    <row r="147" spans="1:28" ht="12.95" customHeight="1" x14ac:dyDescent="0.2">
      <c r="A147" s="12"/>
      <c r="B147" s="27"/>
      <c r="C147" s="25" t="s">
        <v>90</v>
      </c>
      <c r="D147" s="23"/>
      <c r="E147" s="37">
        <v>0</v>
      </c>
      <c r="F147" s="37">
        <v>0</v>
      </c>
      <c r="G147" s="37">
        <v>0</v>
      </c>
      <c r="H147" s="37">
        <v>0</v>
      </c>
      <c r="I147" s="37">
        <v>0</v>
      </c>
      <c r="J147" s="37">
        <v>0</v>
      </c>
      <c r="K147"/>
      <c r="L147"/>
      <c r="N147" s="95" t="s">
        <v>230</v>
      </c>
      <c r="O147" s="95"/>
      <c r="P147" s="95"/>
      <c r="Q147" s="95"/>
      <c r="R147" s="95"/>
      <c r="S147" s="95"/>
      <c r="T147" s="95"/>
      <c r="U147" s="95"/>
      <c r="V147" s="95"/>
      <c r="W147" s="95"/>
      <c r="AA147" s="95" t="s">
        <v>403</v>
      </c>
      <c r="AB147" s="95" t="s">
        <v>90</v>
      </c>
    </row>
    <row r="148" spans="1:28" ht="12.95" customHeight="1" x14ac:dyDescent="0.2">
      <c r="A148" s="12"/>
      <c r="B148" s="28"/>
      <c r="C148" s="25" t="s">
        <v>91</v>
      </c>
      <c r="D148" s="23"/>
      <c r="E148" s="37">
        <v>0</v>
      </c>
      <c r="F148" s="37">
        <v>0</v>
      </c>
      <c r="G148" s="37">
        <v>0</v>
      </c>
      <c r="H148" s="37">
        <v>0</v>
      </c>
      <c r="I148" s="37">
        <v>0</v>
      </c>
      <c r="J148" s="37">
        <v>0</v>
      </c>
      <c r="K148"/>
      <c r="L148"/>
      <c r="N148" s="95" t="s">
        <v>230</v>
      </c>
      <c r="O148" s="95"/>
      <c r="P148" s="95"/>
      <c r="Q148" s="95"/>
      <c r="R148" s="95"/>
      <c r="S148" s="95"/>
      <c r="T148" s="95"/>
      <c r="U148" s="95"/>
      <c r="V148" s="95"/>
      <c r="W148" s="95"/>
      <c r="AA148" s="95" t="s">
        <v>404</v>
      </c>
      <c r="AB148" s="95" t="s">
        <v>125</v>
      </c>
    </row>
    <row r="149" spans="1:28" ht="12.95" customHeight="1" x14ac:dyDescent="0.2">
      <c r="A149" s="12"/>
      <c r="B149" s="28"/>
      <c r="C149" s="25" t="s">
        <v>92</v>
      </c>
      <c r="D149" s="23"/>
      <c r="E149" s="37">
        <v>0</v>
      </c>
      <c r="F149" s="37">
        <v>0</v>
      </c>
      <c r="G149" s="37">
        <v>0</v>
      </c>
      <c r="H149" s="37">
        <v>0</v>
      </c>
      <c r="I149" s="37">
        <v>0</v>
      </c>
      <c r="J149" s="37">
        <v>0</v>
      </c>
      <c r="K149"/>
      <c r="L149"/>
      <c r="N149" s="95" t="s">
        <v>230</v>
      </c>
      <c r="O149" s="95"/>
      <c r="P149" s="95"/>
      <c r="Q149" s="95"/>
      <c r="R149" s="95"/>
      <c r="S149" s="95"/>
      <c r="T149" s="95"/>
      <c r="U149" s="95"/>
      <c r="V149" s="95"/>
      <c r="W149" s="95"/>
      <c r="AA149" s="95" t="s">
        <v>405</v>
      </c>
      <c r="AB149" s="95" t="s">
        <v>92</v>
      </c>
    </row>
    <row r="150" spans="1:28" ht="12.95" customHeight="1" x14ac:dyDescent="0.2">
      <c r="A150" s="12"/>
      <c r="B150" s="28"/>
      <c r="C150" s="25" t="s">
        <v>93</v>
      </c>
      <c r="D150" s="23"/>
      <c r="E150" s="37">
        <v>0</v>
      </c>
      <c r="F150" s="37">
        <v>0</v>
      </c>
      <c r="G150" s="37">
        <v>0</v>
      </c>
      <c r="H150" s="37">
        <v>0</v>
      </c>
      <c r="I150" s="37">
        <v>0</v>
      </c>
      <c r="J150" s="37">
        <v>0</v>
      </c>
      <c r="K150"/>
      <c r="L150"/>
      <c r="N150" s="95" t="s">
        <v>230</v>
      </c>
      <c r="O150" s="95"/>
      <c r="P150" s="95"/>
      <c r="Q150" s="95"/>
      <c r="R150" s="95"/>
      <c r="S150" s="95"/>
      <c r="T150" s="95"/>
      <c r="U150" s="95"/>
      <c r="V150" s="95"/>
      <c r="W150" s="95"/>
      <c r="AA150" s="95" t="s">
        <v>406</v>
      </c>
      <c r="AB150" s="95" t="s">
        <v>571</v>
      </c>
    </row>
    <row r="151" spans="1:28" ht="12.95" customHeight="1" x14ac:dyDescent="0.2">
      <c r="A151" s="12"/>
      <c r="B151" s="28"/>
      <c r="C151" s="25" t="s">
        <v>94</v>
      </c>
      <c r="D151" s="23"/>
      <c r="E151" s="37">
        <v>0</v>
      </c>
      <c r="F151" s="37">
        <v>0</v>
      </c>
      <c r="G151" s="37">
        <v>0</v>
      </c>
      <c r="H151" s="37">
        <v>0</v>
      </c>
      <c r="I151" s="37">
        <v>0</v>
      </c>
      <c r="J151" s="37">
        <v>0</v>
      </c>
      <c r="K151"/>
      <c r="L151"/>
      <c r="N151" s="95" t="s">
        <v>230</v>
      </c>
      <c r="O151" s="95"/>
      <c r="P151" s="95"/>
      <c r="Q151" s="95"/>
      <c r="R151" s="95"/>
      <c r="S151" s="95"/>
      <c r="T151" s="95"/>
      <c r="U151" s="95"/>
      <c r="V151" s="95"/>
      <c r="W151" s="95"/>
      <c r="AA151" s="95" t="s">
        <v>407</v>
      </c>
      <c r="AB151" s="95" t="s">
        <v>572</v>
      </c>
    </row>
    <row r="152" spans="1:28" ht="12.95" customHeight="1" x14ac:dyDescent="0.2">
      <c r="A152" s="12"/>
      <c r="B152" s="29"/>
      <c r="C152" s="70" t="s">
        <v>178</v>
      </c>
      <c r="D152" s="23"/>
      <c r="E152" s="37">
        <v>0</v>
      </c>
      <c r="F152" s="37">
        <v>0</v>
      </c>
      <c r="G152" s="37">
        <v>0</v>
      </c>
      <c r="H152" s="37">
        <v>0</v>
      </c>
      <c r="I152" s="37">
        <v>0</v>
      </c>
      <c r="J152" s="37">
        <v>0</v>
      </c>
      <c r="K152"/>
      <c r="L152"/>
      <c r="N152" s="95" t="s">
        <v>230</v>
      </c>
      <c r="O152" s="95"/>
      <c r="P152" s="95"/>
      <c r="Q152" s="95"/>
      <c r="R152" s="95"/>
      <c r="S152" s="95"/>
      <c r="T152" s="95"/>
      <c r="U152" s="95"/>
      <c r="V152" s="95"/>
      <c r="W152" s="95"/>
      <c r="AA152" s="95" t="s">
        <v>408</v>
      </c>
      <c r="AB152" s="95" t="s">
        <v>178</v>
      </c>
    </row>
    <row r="153" spans="1:28" ht="12.95" customHeight="1" x14ac:dyDescent="0.2">
      <c r="A153" s="100"/>
      <c r="B153" s="17" t="s">
        <v>95</v>
      </c>
      <c r="C153" s="17"/>
      <c r="D153" s="17"/>
      <c r="E153" s="41">
        <v>0</v>
      </c>
      <c r="F153" s="41">
        <v>0</v>
      </c>
      <c r="G153" s="41">
        <v>0</v>
      </c>
      <c r="H153" s="41">
        <v>0</v>
      </c>
      <c r="I153" s="41">
        <v>0</v>
      </c>
      <c r="J153" s="41">
        <v>0</v>
      </c>
      <c r="K153"/>
      <c r="L153"/>
      <c r="N153" s="95" t="s">
        <v>230</v>
      </c>
      <c r="O153" s="93" t="b">
        <f t="shared" ref="O153:T153" si="31">ROUND(ABS(E153-SUM(E154:E157)),$J$2)&lt;=$O$5</f>
        <v>1</v>
      </c>
      <c r="P153" s="93" t="b">
        <f t="shared" si="31"/>
        <v>1</v>
      </c>
      <c r="Q153" s="93" t="b">
        <f t="shared" si="31"/>
        <v>1</v>
      </c>
      <c r="R153" s="93" t="b">
        <f t="shared" si="31"/>
        <v>1</v>
      </c>
      <c r="S153" s="93" t="b">
        <f t="shared" si="31"/>
        <v>1</v>
      </c>
      <c r="T153" s="93" t="b">
        <f t="shared" si="31"/>
        <v>1</v>
      </c>
      <c r="U153" s="93"/>
      <c r="V153" s="93"/>
      <c r="W153" s="93"/>
      <c r="AA153" s="93" t="s">
        <v>409</v>
      </c>
      <c r="AB153" s="93" t="s">
        <v>95</v>
      </c>
    </row>
    <row r="154" spans="1:28" ht="12.95" customHeight="1" x14ac:dyDescent="0.2">
      <c r="A154" s="12"/>
      <c r="B154" s="27"/>
      <c r="C154" s="25" t="s">
        <v>96</v>
      </c>
      <c r="D154" s="23"/>
      <c r="E154" s="37">
        <v>0</v>
      </c>
      <c r="F154" s="37">
        <v>0</v>
      </c>
      <c r="G154" s="37">
        <v>0</v>
      </c>
      <c r="H154" s="37">
        <v>0</v>
      </c>
      <c r="I154" s="37">
        <v>0</v>
      </c>
      <c r="J154" s="37">
        <v>0</v>
      </c>
      <c r="K154"/>
      <c r="L154"/>
      <c r="N154" s="95" t="s">
        <v>230</v>
      </c>
      <c r="O154" s="95"/>
      <c r="P154" s="95"/>
      <c r="Q154" s="95"/>
      <c r="R154" s="95"/>
      <c r="S154" s="95"/>
      <c r="T154" s="95"/>
      <c r="U154" s="95"/>
      <c r="V154" s="95"/>
      <c r="W154" s="95"/>
      <c r="AA154" s="95" t="s">
        <v>410</v>
      </c>
      <c r="AB154" s="95" t="s">
        <v>96</v>
      </c>
    </row>
    <row r="155" spans="1:28" ht="12.95" customHeight="1" x14ac:dyDescent="0.2">
      <c r="A155" s="12"/>
      <c r="B155" s="28"/>
      <c r="C155" s="79" t="s">
        <v>97</v>
      </c>
      <c r="D155" s="23"/>
      <c r="E155" s="37">
        <v>0</v>
      </c>
      <c r="F155" s="37">
        <v>0</v>
      </c>
      <c r="G155" s="37">
        <v>0</v>
      </c>
      <c r="H155" s="37">
        <v>0</v>
      </c>
      <c r="I155" s="37">
        <v>0</v>
      </c>
      <c r="J155" s="37">
        <v>0</v>
      </c>
      <c r="K155"/>
      <c r="L155"/>
      <c r="N155" s="95" t="s">
        <v>230</v>
      </c>
      <c r="O155" s="95"/>
      <c r="P155" s="95"/>
      <c r="Q155" s="95"/>
      <c r="R155" s="95"/>
      <c r="S155" s="95"/>
      <c r="T155" s="95"/>
      <c r="U155" s="95"/>
      <c r="V155" s="95"/>
      <c r="W155" s="95"/>
      <c r="AA155" s="95" t="s">
        <v>411</v>
      </c>
      <c r="AB155" s="95" t="s">
        <v>97</v>
      </c>
    </row>
    <row r="156" spans="1:28" ht="12.95" customHeight="1" x14ac:dyDescent="0.2">
      <c r="A156" s="12"/>
      <c r="B156" s="28"/>
      <c r="C156" s="81" t="s">
        <v>98</v>
      </c>
      <c r="D156" s="71"/>
      <c r="E156" s="77">
        <v>0</v>
      </c>
      <c r="F156" s="77">
        <v>0</v>
      </c>
      <c r="G156" s="77">
        <v>0</v>
      </c>
      <c r="H156" s="77">
        <v>0</v>
      </c>
      <c r="I156" s="77">
        <v>0</v>
      </c>
      <c r="J156" s="77">
        <v>0</v>
      </c>
      <c r="K156"/>
      <c r="L156"/>
      <c r="N156" s="95" t="s">
        <v>230</v>
      </c>
      <c r="O156" s="95"/>
      <c r="P156" s="95"/>
      <c r="Q156" s="95"/>
      <c r="R156" s="95"/>
      <c r="S156" s="95"/>
      <c r="T156" s="95"/>
      <c r="U156" s="95"/>
      <c r="V156" s="95"/>
      <c r="W156" s="95"/>
      <c r="AA156" s="95" t="s">
        <v>412</v>
      </c>
      <c r="AB156" s="95" t="s">
        <v>98</v>
      </c>
    </row>
    <row r="157" spans="1:28" ht="12.95" customHeight="1" x14ac:dyDescent="0.2">
      <c r="A157" s="12"/>
      <c r="B157" s="29"/>
      <c r="C157" s="81" t="s">
        <v>179</v>
      </c>
      <c r="D157" s="71"/>
      <c r="E157" s="77">
        <v>0</v>
      </c>
      <c r="F157" s="77">
        <v>0</v>
      </c>
      <c r="G157" s="77">
        <v>0</v>
      </c>
      <c r="H157" s="77">
        <v>0</v>
      </c>
      <c r="I157" s="77">
        <v>0</v>
      </c>
      <c r="J157" s="77">
        <v>0</v>
      </c>
      <c r="K157"/>
      <c r="L157"/>
      <c r="N157" s="95" t="s">
        <v>230</v>
      </c>
      <c r="O157" s="95"/>
      <c r="P157" s="95"/>
      <c r="Q157" s="95"/>
      <c r="R157" s="95"/>
      <c r="S157" s="95"/>
      <c r="T157" s="95"/>
      <c r="U157" s="95"/>
      <c r="V157" s="95"/>
      <c r="W157" s="95"/>
      <c r="AA157" s="95" t="s">
        <v>413</v>
      </c>
      <c r="AB157" s="95" t="s">
        <v>179</v>
      </c>
    </row>
    <row r="158" spans="1:28" ht="12.95" customHeight="1" thickBot="1" x14ac:dyDescent="0.25">
      <c r="A158" s="101"/>
      <c r="B158" s="74" t="s">
        <v>180</v>
      </c>
      <c r="C158" s="111"/>
      <c r="D158" s="24"/>
      <c r="E158" s="109">
        <v>0</v>
      </c>
      <c r="F158" s="109">
        <v>0</v>
      </c>
      <c r="G158" s="109">
        <v>0</v>
      </c>
      <c r="H158" s="109">
        <v>0</v>
      </c>
      <c r="I158" s="109">
        <v>0</v>
      </c>
      <c r="J158" s="109">
        <v>0</v>
      </c>
      <c r="K158"/>
      <c r="L158"/>
      <c r="N158" s="95" t="s">
        <v>230</v>
      </c>
      <c r="O158" s="93"/>
      <c r="P158" s="93"/>
      <c r="Q158" s="93"/>
      <c r="R158" s="93"/>
      <c r="S158" s="93"/>
      <c r="T158" s="93"/>
      <c r="U158" s="93"/>
      <c r="V158" s="93"/>
      <c r="W158" s="93"/>
      <c r="AA158" s="93" t="s">
        <v>414</v>
      </c>
      <c r="AB158" s="93" t="s">
        <v>180</v>
      </c>
    </row>
    <row r="159" spans="1:28" ht="20.100000000000001" customHeight="1" thickBot="1" x14ac:dyDescent="0.25">
      <c r="A159" s="10" t="s">
        <v>226</v>
      </c>
      <c r="B159" s="10"/>
      <c r="C159" s="10"/>
      <c r="D159" s="10"/>
      <c r="E159" s="40">
        <v>0</v>
      </c>
      <c r="F159" s="40">
        <v>0</v>
      </c>
      <c r="G159" s="40">
        <v>0</v>
      </c>
      <c r="H159" s="40">
        <v>0</v>
      </c>
      <c r="I159" s="40">
        <v>0</v>
      </c>
      <c r="J159" s="40">
        <v>0</v>
      </c>
      <c r="K159"/>
      <c r="L159"/>
      <c r="N159" s="95" t="s">
        <v>229</v>
      </c>
      <c r="O159" t="b">
        <f t="shared" ref="O159:T159" si="32">ROUND(ABS(E159-(E160+E165+E177+E186)),$J$2)&lt;=$O$5</f>
        <v>1</v>
      </c>
      <c r="P159" t="b">
        <f t="shared" si="32"/>
        <v>1</v>
      </c>
      <c r="Q159" t="b">
        <f t="shared" si="32"/>
        <v>1</v>
      </c>
      <c r="R159" t="b">
        <f t="shared" si="32"/>
        <v>1</v>
      </c>
      <c r="S159" t="b">
        <f t="shared" si="32"/>
        <v>1</v>
      </c>
      <c r="T159" t="b">
        <f t="shared" si="32"/>
        <v>1</v>
      </c>
      <c r="AA159" t="s">
        <v>415</v>
      </c>
      <c r="AB159" t="s">
        <v>573</v>
      </c>
    </row>
    <row r="160" spans="1:28" ht="12.95" customHeight="1" x14ac:dyDescent="0.2">
      <c r="A160" s="100"/>
      <c r="B160" s="14" t="s">
        <v>181</v>
      </c>
      <c r="C160" s="14"/>
      <c r="D160" s="14"/>
      <c r="E160" s="42">
        <v>0</v>
      </c>
      <c r="F160" s="42">
        <v>0</v>
      </c>
      <c r="G160" s="42">
        <v>0</v>
      </c>
      <c r="H160" s="42">
        <v>0</v>
      </c>
      <c r="I160" s="42">
        <v>0</v>
      </c>
      <c r="J160" s="42">
        <v>0</v>
      </c>
      <c r="K160"/>
      <c r="L160"/>
      <c r="N160" s="95" t="s">
        <v>230</v>
      </c>
      <c r="O160" s="93" t="b">
        <f t="shared" ref="O160:T160" si="33">ROUND(ABS(E160-SUM(E161:E164)),$J$2)&lt;=$O$5</f>
        <v>1</v>
      </c>
      <c r="P160" s="93" t="b">
        <f t="shared" si="33"/>
        <v>1</v>
      </c>
      <c r="Q160" s="93" t="b">
        <f t="shared" si="33"/>
        <v>1</v>
      </c>
      <c r="R160" s="93" t="b">
        <f t="shared" si="33"/>
        <v>1</v>
      </c>
      <c r="S160" s="93" t="b">
        <f t="shared" si="33"/>
        <v>1</v>
      </c>
      <c r="T160" s="93" t="b">
        <f t="shared" si="33"/>
        <v>1</v>
      </c>
      <c r="U160" s="93"/>
      <c r="V160" s="93"/>
      <c r="W160" s="93"/>
      <c r="AA160" s="93" t="s">
        <v>416</v>
      </c>
      <c r="AB160" s="93" t="s">
        <v>574</v>
      </c>
    </row>
    <row r="161" spans="1:28" ht="12.95" customHeight="1" x14ac:dyDescent="0.2">
      <c r="A161" s="12"/>
      <c r="B161" s="27"/>
      <c r="C161" s="53" t="s">
        <v>182</v>
      </c>
      <c r="D161" s="23"/>
      <c r="E161" s="37">
        <v>0</v>
      </c>
      <c r="F161" s="37">
        <v>0</v>
      </c>
      <c r="G161" s="37">
        <v>0</v>
      </c>
      <c r="H161" s="37">
        <v>0</v>
      </c>
      <c r="I161" s="37">
        <v>0</v>
      </c>
      <c r="J161" s="37">
        <v>0</v>
      </c>
      <c r="K161"/>
      <c r="L161"/>
      <c r="N161" s="95" t="s">
        <v>230</v>
      </c>
      <c r="O161" s="95"/>
      <c r="P161" s="95"/>
      <c r="Q161" s="95"/>
      <c r="R161" s="95"/>
      <c r="S161" s="95"/>
      <c r="T161" s="95"/>
      <c r="U161" s="95"/>
      <c r="V161" s="95"/>
      <c r="W161" s="95"/>
      <c r="AA161" s="95" t="s">
        <v>417</v>
      </c>
      <c r="AB161" s="95" t="s">
        <v>182</v>
      </c>
    </row>
    <row r="162" spans="1:28" ht="12.95" customHeight="1" x14ac:dyDescent="0.2">
      <c r="A162" s="12"/>
      <c r="B162" s="28"/>
      <c r="C162" s="53" t="s">
        <v>183</v>
      </c>
      <c r="D162" s="23"/>
      <c r="E162" s="37">
        <v>0</v>
      </c>
      <c r="F162" s="37">
        <v>0</v>
      </c>
      <c r="G162" s="37">
        <v>0</v>
      </c>
      <c r="H162" s="37">
        <v>0</v>
      </c>
      <c r="I162" s="37">
        <v>0</v>
      </c>
      <c r="J162" s="37">
        <v>0</v>
      </c>
      <c r="K162"/>
      <c r="L162"/>
      <c r="N162" s="95" t="s">
        <v>230</v>
      </c>
      <c r="O162" s="95"/>
      <c r="P162" s="95"/>
      <c r="Q162" s="95"/>
      <c r="R162" s="95"/>
      <c r="S162" s="95"/>
      <c r="T162" s="95"/>
      <c r="U162" s="95"/>
      <c r="V162" s="95"/>
      <c r="W162" s="95"/>
      <c r="AA162" s="95" t="s">
        <v>418</v>
      </c>
      <c r="AB162" s="95" t="s">
        <v>183</v>
      </c>
    </row>
    <row r="163" spans="1:28" ht="12.95" customHeight="1" x14ac:dyDescent="0.2">
      <c r="A163" s="12"/>
      <c r="B163" s="28"/>
      <c r="C163" s="53" t="s">
        <v>184</v>
      </c>
      <c r="D163" s="23"/>
      <c r="E163" s="37">
        <v>0</v>
      </c>
      <c r="F163" s="37">
        <v>0</v>
      </c>
      <c r="G163" s="37">
        <v>0</v>
      </c>
      <c r="H163" s="37">
        <v>0</v>
      </c>
      <c r="I163" s="37">
        <v>0</v>
      </c>
      <c r="J163" s="37">
        <v>0</v>
      </c>
      <c r="K163"/>
      <c r="L163"/>
      <c r="N163" s="95" t="s">
        <v>230</v>
      </c>
      <c r="O163" s="95"/>
      <c r="P163" s="95"/>
      <c r="Q163" s="95"/>
      <c r="R163" s="95"/>
      <c r="S163" s="95"/>
      <c r="T163" s="95"/>
      <c r="U163" s="95"/>
      <c r="V163" s="95"/>
      <c r="W163" s="95"/>
      <c r="AA163" s="95" t="s">
        <v>419</v>
      </c>
      <c r="AB163" s="95" t="s">
        <v>575</v>
      </c>
    </row>
    <row r="164" spans="1:28" ht="12.95" customHeight="1" x14ac:dyDescent="0.2">
      <c r="A164" s="12"/>
      <c r="B164" s="29"/>
      <c r="C164" s="70" t="s">
        <v>185</v>
      </c>
      <c r="D164" s="23"/>
      <c r="E164" s="37">
        <v>0</v>
      </c>
      <c r="F164" s="37">
        <v>0</v>
      </c>
      <c r="G164" s="37">
        <v>0</v>
      </c>
      <c r="H164" s="37">
        <v>0</v>
      </c>
      <c r="I164" s="37">
        <v>0</v>
      </c>
      <c r="J164" s="37">
        <v>0</v>
      </c>
      <c r="K164"/>
      <c r="L164"/>
      <c r="N164" s="95" t="s">
        <v>230</v>
      </c>
      <c r="O164" s="95"/>
      <c r="P164" s="95"/>
      <c r="Q164" s="95"/>
      <c r="R164" s="95"/>
      <c r="S164" s="95"/>
      <c r="T164" s="95"/>
      <c r="U164" s="95"/>
      <c r="V164" s="95"/>
      <c r="W164" s="95"/>
      <c r="AA164" s="95" t="s">
        <v>420</v>
      </c>
      <c r="AB164" s="95" t="s">
        <v>185</v>
      </c>
    </row>
    <row r="165" spans="1:28" ht="12.95" customHeight="1" x14ac:dyDescent="0.2">
      <c r="A165" s="100"/>
      <c r="B165" s="17" t="s">
        <v>99</v>
      </c>
      <c r="C165" s="17"/>
      <c r="D165" s="17"/>
      <c r="E165" s="107">
        <v>0</v>
      </c>
      <c r="F165" s="107">
        <v>0</v>
      </c>
      <c r="G165" s="107">
        <v>0</v>
      </c>
      <c r="H165" s="107">
        <v>0</v>
      </c>
      <c r="I165" s="107">
        <v>0</v>
      </c>
      <c r="J165" s="107">
        <v>0</v>
      </c>
      <c r="K165"/>
      <c r="L165"/>
      <c r="N165" s="95" t="s">
        <v>230</v>
      </c>
      <c r="O165" s="93" t="b">
        <f t="shared" ref="O165:T165" si="34">ROUND(ABS(E165-(E166+E171+E176)),$J$2)&lt;=$O$5</f>
        <v>1</v>
      </c>
      <c r="P165" s="93" t="b">
        <f t="shared" si="34"/>
        <v>1</v>
      </c>
      <c r="Q165" s="93" t="b">
        <f t="shared" si="34"/>
        <v>1</v>
      </c>
      <c r="R165" s="93" t="b">
        <f t="shared" si="34"/>
        <v>1</v>
      </c>
      <c r="S165" s="93" t="b">
        <f t="shared" si="34"/>
        <v>1</v>
      </c>
      <c r="T165" s="93" t="b">
        <f t="shared" si="34"/>
        <v>1</v>
      </c>
      <c r="U165" s="93"/>
      <c r="V165" s="93"/>
      <c r="W165" s="93"/>
      <c r="AA165" s="93" t="s">
        <v>421</v>
      </c>
      <c r="AB165" s="93" t="s">
        <v>99</v>
      </c>
    </row>
    <row r="166" spans="1:28" ht="12.95" customHeight="1" x14ac:dyDescent="0.2">
      <c r="A166" s="12"/>
      <c r="B166" s="27"/>
      <c r="C166" s="25" t="s">
        <v>100</v>
      </c>
      <c r="D166" s="23"/>
      <c r="E166" s="37">
        <v>0</v>
      </c>
      <c r="F166" s="37">
        <v>0</v>
      </c>
      <c r="G166" s="37">
        <v>0</v>
      </c>
      <c r="H166" s="37">
        <v>0</v>
      </c>
      <c r="I166" s="37">
        <v>0</v>
      </c>
      <c r="J166" s="37">
        <v>0</v>
      </c>
      <c r="K166"/>
      <c r="L166"/>
      <c r="N166" s="95" t="s">
        <v>230</v>
      </c>
      <c r="O166" s="95" t="b">
        <f t="shared" ref="O166:T166" si="35">ROUND(ABS(E166-SUM(E167:E170)),$J$2)&lt;=$O$5</f>
        <v>1</v>
      </c>
      <c r="P166" s="95" t="b">
        <f t="shared" si="35"/>
        <v>1</v>
      </c>
      <c r="Q166" s="95" t="b">
        <f t="shared" si="35"/>
        <v>1</v>
      </c>
      <c r="R166" s="95" t="b">
        <f t="shared" si="35"/>
        <v>1</v>
      </c>
      <c r="S166" s="95" t="b">
        <f t="shared" si="35"/>
        <v>1</v>
      </c>
      <c r="T166" s="95" t="b">
        <f t="shared" si="35"/>
        <v>1</v>
      </c>
      <c r="U166" s="95"/>
      <c r="V166" s="95"/>
      <c r="W166" s="95"/>
      <c r="AA166" s="95" t="s">
        <v>422</v>
      </c>
      <c r="AB166" s="95" t="s">
        <v>100</v>
      </c>
    </row>
    <row r="167" spans="1:28" ht="12.95" customHeight="1" x14ac:dyDescent="0.2">
      <c r="A167" s="12"/>
      <c r="B167" s="28"/>
      <c r="C167" s="27"/>
      <c r="D167" s="54" t="s">
        <v>132</v>
      </c>
      <c r="E167" s="37">
        <v>0</v>
      </c>
      <c r="F167" s="37">
        <v>0</v>
      </c>
      <c r="G167" s="37">
        <v>0</v>
      </c>
      <c r="H167" s="37">
        <v>0</v>
      </c>
      <c r="I167" s="37">
        <v>0</v>
      </c>
      <c r="J167" s="37">
        <v>0</v>
      </c>
      <c r="K167"/>
      <c r="L167"/>
      <c r="N167" s="95" t="s">
        <v>230</v>
      </c>
      <c r="O167" s="95"/>
      <c r="P167" s="95"/>
      <c r="Q167" s="95"/>
      <c r="R167" s="95"/>
      <c r="S167" s="95"/>
      <c r="T167" s="95"/>
      <c r="U167" s="95"/>
      <c r="V167" s="95"/>
      <c r="W167" s="95"/>
      <c r="AA167" s="95" t="s">
        <v>423</v>
      </c>
      <c r="AB167" s="95" t="s">
        <v>576</v>
      </c>
    </row>
    <row r="168" spans="1:28" ht="12.95" customHeight="1" x14ac:dyDescent="0.2">
      <c r="A168" s="12"/>
      <c r="B168" s="28"/>
      <c r="C168" s="28"/>
      <c r="D168" s="25" t="s">
        <v>186</v>
      </c>
      <c r="E168" s="37">
        <v>0</v>
      </c>
      <c r="F168" s="37">
        <v>0</v>
      </c>
      <c r="G168" s="37">
        <v>0</v>
      </c>
      <c r="H168" s="37">
        <v>0</v>
      </c>
      <c r="I168" s="37">
        <v>0</v>
      </c>
      <c r="J168" s="37">
        <v>0</v>
      </c>
      <c r="K168"/>
      <c r="L168"/>
      <c r="N168" s="95" t="s">
        <v>230</v>
      </c>
      <c r="O168" s="95"/>
      <c r="P168" s="95"/>
      <c r="Q168" s="95"/>
      <c r="R168" s="95"/>
      <c r="S168" s="95"/>
      <c r="T168" s="95"/>
      <c r="U168" s="95"/>
      <c r="V168" s="95"/>
      <c r="W168" s="95"/>
      <c r="AA168" s="95" t="s">
        <v>424</v>
      </c>
      <c r="AB168" s="95" t="s">
        <v>577</v>
      </c>
    </row>
    <row r="169" spans="1:28" ht="12.95" customHeight="1" x14ac:dyDescent="0.2">
      <c r="A169" s="12"/>
      <c r="B169" s="28"/>
      <c r="C169" s="28"/>
      <c r="D169" s="54" t="s">
        <v>101</v>
      </c>
      <c r="E169" s="37">
        <v>0</v>
      </c>
      <c r="F169" s="37">
        <v>0</v>
      </c>
      <c r="G169" s="37">
        <v>0</v>
      </c>
      <c r="H169" s="37">
        <v>0</v>
      </c>
      <c r="I169" s="37">
        <v>0</v>
      </c>
      <c r="J169" s="37">
        <v>0</v>
      </c>
      <c r="K169"/>
      <c r="L169"/>
      <c r="N169" s="95" t="s">
        <v>230</v>
      </c>
      <c r="O169" s="95"/>
      <c r="P169" s="95"/>
      <c r="Q169" s="95"/>
      <c r="R169" s="95"/>
      <c r="S169" s="95"/>
      <c r="T169" s="95"/>
      <c r="U169" s="95"/>
      <c r="V169" s="95"/>
      <c r="W169" s="95"/>
      <c r="AA169" s="95" t="s">
        <v>425</v>
      </c>
      <c r="AB169" s="95" t="s">
        <v>578</v>
      </c>
    </row>
    <row r="170" spans="1:28" ht="12.95" customHeight="1" x14ac:dyDescent="0.2">
      <c r="A170" s="12"/>
      <c r="B170" s="28"/>
      <c r="C170" s="29"/>
      <c r="D170" s="70" t="s">
        <v>187</v>
      </c>
      <c r="E170" s="37">
        <v>0</v>
      </c>
      <c r="F170" s="37">
        <v>0</v>
      </c>
      <c r="G170" s="37">
        <v>0</v>
      </c>
      <c r="H170" s="37">
        <v>0</v>
      </c>
      <c r="I170" s="37">
        <v>0</v>
      </c>
      <c r="J170" s="37">
        <v>0</v>
      </c>
      <c r="K170"/>
      <c r="L170"/>
      <c r="N170" s="95" t="s">
        <v>230</v>
      </c>
      <c r="O170" s="95"/>
      <c r="P170" s="95"/>
      <c r="Q170" s="95"/>
      <c r="R170" s="95"/>
      <c r="S170" s="95"/>
      <c r="T170" s="95"/>
      <c r="U170" s="95"/>
      <c r="V170" s="95"/>
      <c r="W170" s="95"/>
      <c r="AA170" s="95" t="s">
        <v>426</v>
      </c>
      <c r="AB170" s="95" t="s">
        <v>579</v>
      </c>
    </row>
    <row r="171" spans="1:28" ht="12.95" customHeight="1" x14ac:dyDescent="0.2">
      <c r="A171" s="12"/>
      <c r="B171" s="28"/>
      <c r="C171" s="25" t="s">
        <v>102</v>
      </c>
      <c r="D171" s="23"/>
      <c r="E171" s="37">
        <v>0</v>
      </c>
      <c r="F171" s="37">
        <v>0</v>
      </c>
      <c r="G171" s="37">
        <v>0</v>
      </c>
      <c r="H171" s="37">
        <v>0</v>
      </c>
      <c r="I171" s="37">
        <v>0</v>
      </c>
      <c r="J171" s="37">
        <v>0</v>
      </c>
      <c r="K171"/>
      <c r="L171"/>
      <c r="N171" s="95" t="s">
        <v>230</v>
      </c>
      <c r="O171" s="95" t="b">
        <f t="shared" ref="O171:T171" si="36">ROUND(ABS(E171-SUM(E172:E175)),$J$2)&lt;=$O$5</f>
        <v>1</v>
      </c>
      <c r="P171" s="95" t="b">
        <f t="shared" si="36"/>
        <v>1</v>
      </c>
      <c r="Q171" s="95" t="b">
        <f t="shared" si="36"/>
        <v>1</v>
      </c>
      <c r="R171" s="95" t="b">
        <f t="shared" si="36"/>
        <v>1</v>
      </c>
      <c r="S171" s="95" t="b">
        <f t="shared" si="36"/>
        <v>1</v>
      </c>
      <c r="T171" s="95" t="b">
        <f t="shared" si="36"/>
        <v>1</v>
      </c>
      <c r="U171" s="95"/>
      <c r="V171" s="95"/>
      <c r="W171" s="95"/>
      <c r="AA171" s="95" t="s">
        <v>427</v>
      </c>
      <c r="AB171" s="95" t="s">
        <v>580</v>
      </c>
    </row>
    <row r="172" spans="1:28" ht="12.95" customHeight="1" x14ac:dyDescent="0.2">
      <c r="A172" s="12"/>
      <c r="B172" s="28"/>
      <c r="C172" s="27"/>
      <c r="D172" s="25" t="s">
        <v>103</v>
      </c>
      <c r="E172" s="37">
        <v>0</v>
      </c>
      <c r="F172" s="37">
        <v>0</v>
      </c>
      <c r="G172" s="37">
        <v>0</v>
      </c>
      <c r="H172" s="37">
        <v>0</v>
      </c>
      <c r="I172" s="37">
        <v>0</v>
      </c>
      <c r="J172" s="37">
        <v>0</v>
      </c>
      <c r="K172"/>
      <c r="L172"/>
      <c r="N172" s="95" t="s">
        <v>230</v>
      </c>
      <c r="O172" s="95"/>
      <c r="P172" s="95"/>
      <c r="Q172" s="95"/>
      <c r="R172" s="95"/>
      <c r="S172" s="95"/>
      <c r="T172" s="95"/>
      <c r="U172" s="95"/>
      <c r="V172" s="95"/>
      <c r="W172" s="95"/>
      <c r="AA172" s="95" t="s">
        <v>428</v>
      </c>
      <c r="AB172" s="95" t="s">
        <v>581</v>
      </c>
    </row>
    <row r="173" spans="1:28" ht="12.95" customHeight="1" x14ac:dyDescent="0.2">
      <c r="A173" s="12"/>
      <c r="B173" s="28"/>
      <c r="C173" s="28"/>
      <c r="D173" s="54" t="s">
        <v>104</v>
      </c>
      <c r="E173" s="37">
        <v>0</v>
      </c>
      <c r="F173" s="37">
        <v>0</v>
      </c>
      <c r="G173" s="37">
        <v>0</v>
      </c>
      <c r="H173" s="37">
        <v>0</v>
      </c>
      <c r="I173" s="37">
        <v>0</v>
      </c>
      <c r="J173" s="37">
        <v>0</v>
      </c>
      <c r="K173"/>
      <c r="L173"/>
      <c r="N173" s="95" t="s">
        <v>230</v>
      </c>
      <c r="O173" s="95"/>
      <c r="P173" s="95"/>
      <c r="Q173" s="95"/>
      <c r="R173" s="95"/>
      <c r="S173" s="95"/>
      <c r="T173" s="95"/>
      <c r="U173" s="95"/>
      <c r="V173" s="95"/>
      <c r="W173" s="95"/>
      <c r="AA173" s="95" t="s">
        <v>429</v>
      </c>
      <c r="AB173" s="95" t="s">
        <v>582</v>
      </c>
    </row>
    <row r="174" spans="1:28" ht="12.95" customHeight="1" x14ac:dyDescent="0.2">
      <c r="A174" s="12"/>
      <c r="B174" s="28"/>
      <c r="C174" s="28"/>
      <c r="D174" s="25" t="s">
        <v>105</v>
      </c>
      <c r="E174" s="37">
        <v>0</v>
      </c>
      <c r="F174" s="37">
        <v>0</v>
      </c>
      <c r="G174" s="37">
        <v>0</v>
      </c>
      <c r="H174" s="37">
        <v>0</v>
      </c>
      <c r="I174" s="37">
        <v>0</v>
      </c>
      <c r="J174" s="37">
        <v>0</v>
      </c>
      <c r="K174"/>
      <c r="L174"/>
      <c r="N174" s="95" t="s">
        <v>230</v>
      </c>
      <c r="O174" s="95"/>
      <c r="P174" s="95"/>
      <c r="Q174" s="95"/>
      <c r="R174" s="95"/>
      <c r="S174" s="95"/>
      <c r="T174" s="95"/>
      <c r="U174" s="95"/>
      <c r="V174" s="95"/>
      <c r="W174" s="95"/>
      <c r="AA174" s="95" t="s">
        <v>430</v>
      </c>
      <c r="AB174" s="95" t="s">
        <v>583</v>
      </c>
    </row>
    <row r="175" spans="1:28" ht="12.95" customHeight="1" x14ac:dyDescent="0.2">
      <c r="A175" s="12"/>
      <c r="B175" s="28"/>
      <c r="C175" s="29"/>
      <c r="D175" s="70" t="s">
        <v>188</v>
      </c>
      <c r="E175" s="37">
        <v>0</v>
      </c>
      <c r="F175" s="37">
        <v>0</v>
      </c>
      <c r="G175" s="37">
        <v>0</v>
      </c>
      <c r="H175" s="37">
        <v>0</v>
      </c>
      <c r="I175" s="37">
        <v>0</v>
      </c>
      <c r="J175" s="37">
        <v>0</v>
      </c>
      <c r="K175"/>
      <c r="L175"/>
      <c r="N175" s="95" t="s">
        <v>230</v>
      </c>
      <c r="O175" s="95"/>
      <c r="P175" s="95"/>
      <c r="Q175" s="95"/>
      <c r="R175" s="95"/>
      <c r="S175" s="95"/>
      <c r="T175" s="95"/>
      <c r="U175" s="95"/>
      <c r="V175" s="95"/>
      <c r="W175" s="95"/>
      <c r="AA175" s="95" t="s">
        <v>431</v>
      </c>
      <c r="AB175" s="95" t="s">
        <v>584</v>
      </c>
    </row>
    <row r="176" spans="1:28" ht="12.95" customHeight="1" x14ac:dyDescent="0.2">
      <c r="A176" s="12"/>
      <c r="B176" s="29"/>
      <c r="C176" s="70" t="s">
        <v>189</v>
      </c>
      <c r="D176" s="25"/>
      <c r="E176" s="37">
        <v>0</v>
      </c>
      <c r="F176" s="37">
        <v>0</v>
      </c>
      <c r="G176" s="37">
        <v>0</v>
      </c>
      <c r="H176" s="37">
        <v>0</v>
      </c>
      <c r="I176" s="37">
        <v>0</v>
      </c>
      <c r="J176" s="37">
        <v>0</v>
      </c>
      <c r="K176"/>
      <c r="L176"/>
      <c r="N176" s="95" t="s">
        <v>230</v>
      </c>
      <c r="O176" s="113"/>
      <c r="P176" s="113"/>
      <c r="Q176" s="113"/>
      <c r="R176" s="113"/>
      <c r="S176" s="113"/>
      <c r="T176" s="113"/>
      <c r="U176" s="95"/>
      <c r="V176" s="95"/>
      <c r="W176" s="95"/>
      <c r="AA176" s="113" t="s">
        <v>432</v>
      </c>
      <c r="AB176" s="114" t="s">
        <v>585</v>
      </c>
    </row>
    <row r="177" spans="1:32" ht="12.95" customHeight="1" x14ac:dyDescent="0.2">
      <c r="A177" s="100"/>
      <c r="B177" s="17" t="s">
        <v>106</v>
      </c>
      <c r="C177" s="17"/>
      <c r="D177" s="17"/>
      <c r="E177" s="107">
        <v>0</v>
      </c>
      <c r="F177" s="107">
        <v>0</v>
      </c>
      <c r="G177" s="107">
        <v>0</v>
      </c>
      <c r="H177" s="107">
        <v>0</v>
      </c>
      <c r="I177" s="107">
        <v>0</v>
      </c>
      <c r="J177" s="107">
        <v>0</v>
      </c>
      <c r="K177"/>
      <c r="L177"/>
      <c r="N177" s="95" t="s">
        <v>230</v>
      </c>
      <c r="O177" s="93" t="b">
        <f t="shared" ref="O177:T177" si="37">ROUND(ABS(E177-(E178+E184+E185)),$J$2)&lt;=$O$5</f>
        <v>1</v>
      </c>
      <c r="P177" s="93" t="b">
        <f t="shared" si="37"/>
        <v>1</v>
      </c>
      <c r="Q177" s="93" t="b">
        <f t="shared" si="37"/>
        <v>1</v>
      </c>
      <c r="R177" s="93" t="b">
        <f t="shared" si="37"/>
        <v>1</v>
      </c>
      <c r="S177" s="93" t="b">
        <f t="shared" si="37"/>
        <v>1</v>
      </c>
      <c r="T177" s="93" t="b">
        <f t="shared" si="37"/>
        <v>1</v>
      </c>
      <c r="U177" s="93"/>
      <c r="V177" s="93"/>
      <c r="W177" s="93"/>
      <c r="AA177" s="93" t="s">
        <v>433</v>
      </c>
      <c r="AB177" s="93" t="s">
        <v>586</v>
      </c>
    </row>
    <row r="178" spans="1:32" ht="12.95" customHeight="1" x14ac:dyDescent="0.2">
      <c r="A178" s="12"/>
      <c r="B178" s="71"/>
      <c r="C178" s="23" t="s">
        <v>107</v>
      </c>
      <c r="D178" s="23"/>
      <c r="E178" s="37">
        <v>0</v>
      </c>
      <c r="F178" s="37">
        <v>0</v>
      </c>
      <c r="G178" s="37">
        <v>0</v>
      </c>
      <c r="H178" s="37">
        <v>0</v>
      </c>
      <c r="I178" s="37">
        <v>0</v>
      </c>
      <c r="J178" s="37">
        <v>0</v>
      </c>
      <c r="K178"/>
      <c r="L178"/>
      <c r="N178" s="95" t="s">
        <v>230</v>
      </c>
      <c r="O178" s="95" t="b">
        <f t="shared" ref="O178:T178" si="38">ROUND(ABS(E178-SUM(E179:E183)),$J$2)&lt;=$O$5</f>
        <v>1</v>
      </c>
      <c r="P178" s="95" t="b">
        <f t="shared" si="38"/>
        <v>1</v>
      </c>
      <c r="Q178" s="95" t="b">
        <f t="shared" si="38"/>
        <v>1</v>
      </c>
      <c r="R178" s="95" t="b">
        <f t="shared" si="38"/>
        <v>1</v>
      </c>
      <c r="S178" s="95" t="b">
        <f t="shared" si="38"/>
        <v>1</v>
      </c>
      <c r="T178" s="95" t="b">
        <f t="shared" si="38"/>
        <v>1</v>
      </c>
      <c r="U178" s="95"/>
      <c r="V178" s="95"/>
      <c r="W178" s="95"/>
      <c r="AA178" s="95" t="s">
        <v>434</v>
      </c>
      <c r="AB178" s="95" t="s">
        <v>587</v>
      </c>
    </row>
    <row r="179" spans="1:32" ht="24" customHeight="1" x14ac:dyDescent="0.2">
      <c r="A179" s="12"/>
      <c r="B179" s="28"/>
      <c r="C179" s="55"/>
      <c r="D179" s="56" t="s">
        <v>133</v>
      </c>
      <c r="E179" s="37">
        <v>0</v>
      </c>
      <c r="F179" s="37">
        <v>0</v>
      </c>
      <c r="G179" s="37">
        <v>0</v>
      </c>
      <c r="H179" s="37">
        <v>0</v>
      </c>
      <c r="I179" s="37">
        <v>0</v>
      </c>
      <c r="J179" s="37">
        <v>0</v>
      </c>
      <c r="K179"/>
      <c r="L179"/>
      <c r="N179" s="95" t="s">
        <v>230</v>
      </c>
      <c r="O179" s="95"/>
      <c r="P179" s="95"/>
      <c r="Q179" s="95"/>
      <c r="R179" s="95"/>
      <c r="S179" s="95"/>
      <c r="T179" s="95"/>
      <c r="U179" s="95"/>
      <c r="V179" s="95"/>
      <c r="W179" s="95"/>
      <c r="AA179" s="95" t="s">
        <v>435</v>
      </c>
      <c r="AB179" s="95" t="s">
        <v>588</v>
      </c>
    </row>
    <row r="180" spans="1:32" ht="12.95" customHeight="1" x14ac:dyDescent="0.2">
      <c r="A180" s="12"/>
      <c r="B180" s="28"/>
      <c r="C180" s="57"/>
      <c r="D180" s="53" t="s">
        <v>108</v>
      </c>
      <c r="E180" s="37">
        <v>0</v>
      </c>
      <c r="F180" s="37">
        <v>0</v>
      </c>
      <c r="G180" s="37">
        <v>0</v>
      </c>
      <c r="H180" s="37">
        <v>0</v>
      </c>
      <c r="I180" s="37">
        <v>0</v>
      </c>
      <c r="J180" s="37">
        <v>0</v>
      </c>
      <c r="K180"/>
      <c r="L180"/>
      <c r="N180" s="95" t="s">
        <v>230</v>
      </c>
      <c r="O180" s="95"/>
      <c r="P180" s="95"/>
      <c r="Q180" s="95"/>
      <c r="R180" s="95"/>
      <c r="S180" s="95"/>
      <c r="T180" s="95"/>
      <c r="U180" s="95"/>
      <c r="V180" s="95"/>
      <c r="W180" s="95"/>
      <c r="AA180" s="95" t="s">
        <v>436</v>
      </c>
      <c r="AB180" s="95" t="s">
        <v>108</v>
      </c>
    </row>
    <row r="181" spans="1:32" ht="12.95" customHeight="1" x14ac:dyDescent="0.2">
      <c r="A181" s="12"/>
      <c r="B181" s="28"/>
      <c r="C181" s="57"/>
      <c r="D181" s="53" t="s">
        <v>109</v>
      </c>
      <c r="E181" s="37">
        <v>0</v>
      </c>
      <c r="F181" s="37">
        <v>0</v>
      </c>
      <c r="G181" s="37">
        <v>0</v>
      </c>
      <c r="H181" s="37">
        <v>0</v>
      </c>
      <c r="I181" s="37">
        <v>0</v>
      </c>
      <c r="J181" s="37">
        <v>0</v>
      </c>
      <c r="K181"/>
      <c r="L181"/>
      <c r="N181" s="95" t="s">
        <v>230</v>
      </c>
      <c r="O181" s="95"/>
      <c r="P181" s="95"/>
      <c r="Q181" s="95"/>
      <c r="R181" s="95"/>
      <c r="S181" s="95"/>
      <c r="T181" s="95"/>
      <c r="U181" s="95"/>
      <c r="V181" s="95"/>
      <c r="W181" s="95"/>
      <c r="AA181" s="95" t="s">
        <v>437</v>
      </c>
      <c r="AB181" s="95" t="s">
        <v>109</v>
      </c>
    </row>
    <row r="182" spans="1:32" ht="12.95" customHeight="1" x14ac:dyDescent="0.2">
      <c r="A182" s="12"/>
      <c r="B182" s="28"/>
      <c r="C182" s="57"/>
      <c r="D182" s="25" t="s">
        <v>110</v>
      </c>
      <c r="E182" s="37">
        <v>0</v>
      </c>
      <c r="F182" s="37">
        <v>0</v>
      </c>
      <c r="G182" s="37">
        <v>0</v>
      </c>
      <c r="H182" s="37">
        <v>0</v>
      </c>
      <c r="I182" s="37">
        <v>0</v>
      </c>
      <c r="J182" s="37">
        <v>0</v>
      </c>
      <c r="K182"/>
      <c r="L182"/>
      <c r="N182" s="95" t="s">
        <v>230</v>
      </c>
      <c r="O182" s="95"/>
      <c r="P182" s="95"/>
      <c r="Q182" s="95"/>
      <c r="R182" s="95"/>
      <c r="S182" s="95"/>
      <c r="T182" s="95"/>
      <c r="U182" s="95"/>
      <c r="V182" s="95"/>
      <c r="W182" s="95"/>
      <c r="AA182" s="95" t="s">
        <v>438</v>
      </c>
      <c r="AB182" s="95" t="s">
        <v>110</v>
      </c>
    </row>
    <row r="183" spans="1:32" ht="12.95" customHeight="1" x14ac:dyDescent="0.2">
      <c r="A183" s="12"/>
      <c r="B183" s="28"/>
      <c r="C183" s="58"/>
      <c r="D183" s="70" t="s">
        <v>190</v>
      </c>
      <c r="E183" s="77">
        <v>0</v>
      </c>
      <c r="F183" s="77">
        <v>0</v>
      </c>
      <c r="G183" s="77">
        <v>0</v>
      </c>
      <c r="H183" s="77">
        <v>0</v>
      </c>
      <c r="I183" s="77">
        <v>0</v>
      </c>
      <c r="J183" s="77">
        <v>0</v>
      </c>
      <c r="K183"/>
      <c r="L183"/>
      <c r="N183" s="95" t="s">
        <v>230</v>
      </c>
      <c r="O183" s="95"/>
      <c r="P183" s="95"/>
      <c r="Q183" s="95"/>
      <c r="R183" s="95"/>
      <c r="S183" s="95"/>
      <c r="T183" s="95"/>
      <c r="U183" s="95"/>
      <c r="V183" s="95"/>
      <c r="W183" s="95"/>
      <c r="AA183" s="95" t="s">
        <v>439</v>
      </c>
      <c r="AB183" s="95" t="s">
        <v>190</v>
      </c>
    </row>
    <row r="184" spans="1:32" ht="12.95" customHeight="1" x14ac:dyDescent="0.2">
      <c r="A184" s="12"/>
      <c r="B184" s="28"/>
      <c r="C184" s="70" t="s">
        <v>111</v>
      </c>
      <c r="D184" s="79"/>
      <c r="E184" s="77">
        <v>0</v>
      </c>
      <c r="F184" s="77">
        <v>0</v>
      </c>
      <c r="G184" s="77">
        <v>0</v>
      </c>
      <c r="H184" s="77">
        <v>0</v>
      </c>
      <c r="I184" s="77">
        <v>0</v>
      </c>
      <c r="J184" s="77">
        <v>0</v>
      </c>
      <c r="K184"/>
      <c r="L184"/>
      <c r="N184" s="95" t="s">
        <v>230</v>
      </c>
      <c r="O184" s="95"/>
      <c r="P184" s="95"/>
      <c r="Q184" s="95"/>
      <c r="R184" s="95"/>
      <c r="S184" s="95"/>
      <c r="T184" s="95"/>
      <c r="U184" s="95"/>
      <c r="V184" s="95"/>
      <c r="W184" s="95"/>
      <c r="AA184" s="95" t="s">
        <v>440</v>
      </c>
      <c r="AB184" s="95" t="s">
        <v>589</v>
      </c>
    </row>
    <row r="185" spans="1:32" ht="12.95" customHeight="1" x14ac:dyDescent="0.2">
      <c r="A185" s="12"/>
      <c r="B185" s="29"/>
      <c r="C185" s="75" t="s">
        <v>191</v>
      </c>
      <c r="D185" s="79"/>
      <c r="E185" s="77">
        <v>0</v>
      </c>
      <c r="F185" s="77">
        <v>0</v>
      </c>
      <c r="G185" s="77">
        <v>0</v>
      </c>
      <c r="H185" s="77">
        <v>0</v>
      </c>
      <c r="I185" s="77">
        <v>0</v>
      </c>
      <c r="J185" s="77">
        <v>0</v>
      </c>
      <c r="K185"/>
      <c r="L185"/>
      <c r="N185" s="95" t="s">
        <v>230</v>
      </c>
      <c r="O185" s="95"/>
      <c r="P185" s="95"/>
      <c r="Q185" s="95"/>
      <c r="R185" s="95"/>
      <c r="S185" s="95"/>
      <c r="T185" s="95"/>
      <c r="U185" s="95"/>
      <c r="V185" s="95"/>
      <c r="W185" s="95"/>
      <c r="AA185" s="95" t="s">
        <v>441</v>
      </c>
      <c r="AB185" s="95" t="s">
        <v>590</v>
      </c>
    </row>
    <row r="186" spans="1:32" ht="12.95" customHeight="1" thickBot="1" x14ac:dyDescent="0.25">
      <c r="A186" s="100"/>
      <c r="B186" s="74" t="s">
        <v>192</v>
      </c>
      <c r="C186" s="115"/>
      <c r="D186" s="110"/>
      <c r="E186" s="109">
        <v>0</v>
      </c>
      <c r="F186" s="109">
        <v>0</v>
      </c>
      <c r="G186" s="109">
        <v>0</v>
      </c>
      <c r="H186" s="109">
        <v>0</v>
      </c>
      <c r="I186" s="109">
        <v>0</v>
      </c>
      <c r="J186" s="109">
        <v>0</v>
      </c>
      <c r="K186"/>
      <c r="L186"/>
      <c r="N186" s="95" t="s">
        <v>230</v>
      </c>
      <c r="O186" s="93"/>
      <c r="P186" s="93"/>
      <c r="Q186" s="93"/>
      <c r="R186" s="93"/>
      <c r="S186" s="93"/>
      <c r="T186" s="93"/>
      <c r="U186" s="93"/>
      <c r="V186" s="93"/>
      <c r="W186" s="93"/>
      <c r="AA186" s="93" t="s">
        <v>442</v>
      </c>
      <c r="AB186" s="93" t="s">
        <v>591</v>
      </c>
    </row>
    <row r="187" spans="1:32" ht="20.100000000000001" customHeight="1" thickBot="1" x14ac:dyDescent="0.25">
      <c r="A187" s="10" t="s">
        <v>227</v>
      </c>
      <c r="B187" s="10"/>
      <c r="C187" s="10"/>
      <c r="D187" s="10"/>
      <c r="E187" s="40">
        <v>0</v>
      </c>
      <c r="F187" s="40">
        <v>0</v>
      </c>
      <c r="G187" s="40">
        <v>0</v>
      </c>
      <c r="H187" s="40">
        <v>0</v>
      </c>
      <c r="I187" s="40">
        <v>0</v>
      </c>
      <c r="J187" s="40">
        <v>0</v>
      </c>
      <c r="K187"/>
      <c r="L187"/>
      <c r="N187" s="95" t="s">
        <v>229</v>
      </c>
      <c r="O187" s="93" t="b">
        <f t="shared" ref="O187:T187" si="39">ROUND(ABS(E187-SUM(E188:E190)),$J$2)&lt;=$O$5</f>
        <v>1</v>
      </c>
      <c r="P187" s="93" t="b">
        <f t="shared" si="39"/>
        <v>1</v>
      </c>
      <c r="Q187" s="93" t="b">
        <f t="shared" si="39"/>
        <v>1</v>
      </c>
      <c r="R187" s="93" t="b">
        <f t="shared" si="39"/>
        <v>1</v>
      </c>
      <c r="S187" s="93" t="b">
        <f t="shared" si="39"/>
        <v>1</v>
      </c>
      <c r="T187" s="93" t="b">
        <f t="shared" si="39"/>
        <v>1</v>
      </c>
      <c r="U187" s="93"/>
      <c r="V187" s="93"/>
      <c r="W187" s="93"/>
      <c r="AA187" s="93" t="s">
        <v>443</v>
      </c>
      <c r="AB187" s="93" t="s">
        <v>592</v>
      </c>
    </row>
    <row r="188" spans="1:32" ht="12.95" customHeight="1" x14ac:dyDescent="0.2">
      <c r="A188" s="100"/>
      <c r="B188" s="14" t="s">
        <v>112</v>
      </c>
      <c r="C188" s="14"/>
      <c r="D188" s="14"/>
      <c r="E188" s="116">
        <v>0</v>
      </c>
      <c r="F188" s="116">
        <v>0</v>
      </c>
      <c r="G188" s="116">
        <v>0</v>
      </c>
      <c r="H188" s="116">
        <v>0</v>
      </c>
      <c r="I188" s="116">
        <v>0</v>
      </c>
      <c r="J188" s="116">
        <v>0</v>
      </c>
      <c r="K188"/>
      <c r="L188"/>
      <c r="N188" s="95" t="s">
        <v>230</v>
      </c>
      <c r="O188" s="93"/>
      <c r="P188" s="93"/>
      <c r="Q188" s="93"/>
      <c r="R188" s="93"/>
      <c r="S188" s="93"/>
      <c r="T188" s="93"/>
      <c r="U188" s="93"/>
      <c r="V188" s="93"/>
      <c r="W188" s="93"/>
      <c r="AA188" s="93" t="s">
        <v>444</v>
      </c>
      <c r="AB188" s="93" t="s">
        <v>112</v>
      </c>
    </row>
    <row r="189" spans="1:32" ht="12.95" customHeight="1" x14ac:dyDescent="0.2">
      <c r="A189" s="100"/>
      <c r="B189" s="74" t="s">
        <v>193</v>
      </c>
      <c r="C189" s="82"/>
      <c r="D189" s="82"/>
      <c r="E189" s="117">
        <v>0</v>
      </c>
      <c r="F189" s="117">
        <v>0</v>
      </c>
      <c r="G189" s="117">
        <v>0</v>
      </c>
      <c r="H189" s="117">
        <v>0</v>
      </c>
      <c r="I189" s="117">
        <v>0</v>
      </c>
      <c r="J189" s="117">
        <v>0</v>
      </c>
      <c r="K189"/>
      <c r="L189"/>
      <c r="N189" s="95" t="s">
        <v>230</v>
      </c>
      <c r="O189" s="93"/>
      <c r="P189" s="93"/>
      <c r="Q189" s="93"/>
      <c r="R189" s="93"/>
      <c r="S189" s="93"/>
      <c r="T189" s="93"/>
      <c r="U189" s="93"/>
      <c r="V189" s="93"/>
      <c r="W189" s="93"/>
      <c r="AA189" s="93" t="s">
        <v>445</v>
      </c>
      <c r="AB189" s="93" t="s">
        <v>593</v>
      </c>
    </row>
    <row r="190" spans="1:32" ht="12.95" customHeight="1" thickBot="1" x14ac:dyDescent="0.25">
      <c r="A190" s="101"/>
      <c r="B190" s="24" t="s">
        <v>194</v>
      </c>
      <c r="C190" s="24"/>
      <c r="D190" s="24"/>
      <c r="E190" s="109">
        <v>0</v>
      </c>
      <c r="F190" s="109">
        <v>0</v>
      </c>
      <c r="G190" s="109">
        <v>0</v>
      </c>
      <c r="H190" s="109">
        <v>0</v>
      </c>
      <c r="I190" s="109">
        <v>0</v>
      </c>
      <c r="J190" s="109">
        <v>0</v>
      </c>
      <c r="K190"/>
      <c r="L190"/>
      <c r="N190" s="95" t="s">
        <v>230</v>
      </c>
      <c r="O190" s="93"/>
      <c r="P190" s="93"/>
      <c r="Q190" s="93"/>
      <c r="R190" s="93"/>
      <c r="S190" s="93"/>
      <c r="T190" s="93"/>
      <c r="U190" s="93"/>
      <c r="V190" s="93"/>
      <c r="W190" s="93"/>
      <c r="AA190" s="93" t="s">
        <v>446</v>
      </c>
      <c r="AB190" s="93" t="s">
        <v>194</v>
      </c>
    </row>
    <row r="191" spans="1:32" ht="20.100000000000001" customHeight="1" thickBot="1" x14ac:dyDescent="0.25">
      <c r="A191" s="10" t="s">
        <v>471</v>
      </c>
      <c r="B191" s="10"/>
      <c r="C191" s="10"/>
      <c r="D191" s="10"/>
      <c r="E191" s="40">
        <v>0</v>
      </c>
      <c r="F191" s="40">
        <v>0</v>
      </c>
      <c r="G191" s="40">
        <v>0</v>
      </c>
      <c r="H191" s="40">
        <v>0</v>
      </c>
      <c r="I191" s="40">
        <v>0</v>
      </c>
      <c r="J191" s="40">
        <v>0</v>
      </c>
      <c r="K191" s="82"/>
      <c r="L191" s="82"/>
      <c r="M191" s="82"/>
      <c r="N191" s="121" t="s">
        <v>229</v>
      </c>
      <c r="O191" s="82"/>
      <c r="P191" s="82"/>
      <c r="Q191" s="82"/>
      <c r="R191" s="82"/>
      <c r="S191" s="82"/>
      <c r="T191" s="82"/>
      <c r="U191" s="82"/>
      <c r="V191" s="82"/>
      <c r="W191" s="82"/>
      <c r="X191" s="82"/>
      <c r="Y191" s="82"/>
      <c r="Z191" s="82"/>
      <c r="AA191" s="148" t="s">
        <v>473</v>
      </c>
      <c r="AB191" s="148" t="s">
        <v>594</v>
      </c>
      <c r="AC191" s="82"/>
      <c r="AD191" s="82"/>
      <c r="AE191" s="82"/>
      <c r="AF191" s="82"/>
    </row>
    <row r="192" spans="1:32" s="7" customFormat="1" ht="18" customHeight="1" thickBot="1" x14ac:dyDescent="0.25">
      <c r="A192" s="10" t="s">
        <v>472</v>
      </c>
      <c r="B192" s="10"/>
      <c r="C192" s="10"/>
      <c r="D192" s="10"/>
      <c r="E192" s="40">
        <v>0</v>
      </c>
      <c r="F192" s="40">
        <v>0</v>
      </c>
      <c r="G192" s="40">
        <v>0</v>
      </c>
      <c r="H192" s="40">
        <v>0</v>
      </c>
      <c r="I192" s="40">
        <v>0</v>
      </c>
      <c r="J192" s="40">
        <v>0</v>
      </c>
      <c r="K192" s="148"/>
      <c r="L192" s="148"/>
      <c r="M192" s="148"/>
      <c r="N192" s="121" t="s">
        <v>229</v>
      </c>
      <c r="O192" s="148"/>
      <c r="P192" s="148"/>
      <c r="Q192" s="148"/>
      <c r="R192" s="148"/>
      <c r="S192" s="148"/>
      <c r="T192" s="148"/>
      <c r="U192" s="148"/>
      <c r="V192" s="148"/>
      <c r="W192" s="148"/>
      <c r="X192" s="148"/>
      <c r="Y192" s="148"/>
      <c r="Z192" s="148"/>
      <c r="AA192" s="148" t="s">
        <v>447</v>
      </c>
      <c r="AB192" s="148" t="s">
        <v>595</v>
      </c>
      <c r="AC192" s="148"/>
      <c r="AD192" s="148"/>
      <c r="AE192" s="148"/>
      <c r="AF192" s="148"/>
    </row>
    <row r="193" spans="1:35" s="7" customFormat="1" ht="20.100000000000001" customHeight="1" thickBot="1" x14ac:dyDescent="0.25">
      <c r="A193" s="136" t="s">
        <v>467</v>
      </c>
      <c r="B193" s="5"/>
      <c r="C193" s="5"/>
      <c r="D193" s="26"/>
      <c r="E193" s="140">
        <f>IF(ROUND(ABS(E192-SUM(E8+E52+E73+E118+E145+E159+E187+E191)),$J$2)&gt;$O$5,ROUND(ABS(E192-SUM(E8+E52+E73+E118+E145+E159+E187+E191)),$J$2),0)</f>
        <v>0</v>
      </c>
      <c r="F193" s="140">
        <f t="shared" ref="F193:J193" si="40">IF(ROUND(ABS(F192-SUM(F8+F52+F73+F118+F145+F159+F187+F191)),$J$2)&gt;$O$5,ROUND(ABS(F192-SUM(F8+F52+F73+F118+F145+F159+F187+F191)),$J$2),0)</f>
        <v>0</v>
      </c>
      <c r="G193" s="140">
        <f t="shared" si="40"/>
        <v>0</v>
      </c>
      <c r="H193" s="140">
        <f t="shared" si="40"/>
        <v>0</v>
      </c>
      <c r="I193" s="140">
        <f t="shared" si="40"/>
        <v>0</v>
      </c>
      <c r="J193" s="140">
        <f t="shared" si="40"/>
        <v>0</v>
      </c>
      <c r="K193" s="6"/>
      <c r="L193" s="6"/>
      <c r="M193" s="6"/>
      <c r="N193" s="145" t="s">
        <v>230</v>
      </c>
      <c r="O193" s="146"/>
      <c r="P193" s="146"/>
      <c r="Q193" s="146"/>
      <c r="R193" s="146"/>
      <c r="S193" s="146"/>
      <c r="T193" s="146"/>
      <c r="U193" s="6"/>
      <c r="V193" s="6"/>
      <c r="W193" s="6"/>
      <c r="X193" s="6"/>
      <c r="Y193" s="6"/>
      <c r="Z193" s="6"/>
      <c r="AA193" s="6" t="s">
        <v>448</v>
      </c>
      <c r="AB193" s="6"/>
      <c r="AC193" s="6"/>
      <c r="AD193" s="6"/>
      <c r="AE193" s="6"/>
      <c r="AF193" s="6"/>
    </row>
    <row r="194" spans="1:35" ht="12.95" customHeight="1" thickBot="1" x14ac:dyDescent="0.25">
      <c r="A194" s="242" t="s">
        <v>113</v>
      </c>
      <c r="B194" s="242"/>
      <c r="C194" s="242"/>
      <c r="D194" s="242"/>
      <c r="E194" s="139"/>
      <c r="F194" s="139"/>
      <c r="G194" s="139"/>
      <c r="H194" s="139"/>
      <c r="I194" s="139"/>
      <c r="J194" s="139"/>
      <c r="K194" s="6"/>
      <c r="L194" s="6"/>
      <c r="M194" s="6"/>
      <c r="N194" s="145" t="s">
        <v>230</v>
      </c>
      <c r="O194" s="6"/>
      <c r="P194" s="6"/>
      <c r="Q194" s="6"/>
      <c r="R194" s="6"/>
      <c r="S194" s="6"/>
      <c r="T194" s="6"/>
      <c r="U194" s="6"/>
      <c r="V194" s="6"/>
      <c r="W194" s="6"/>
      <c r="X194" s="6"/>
      <c r="Y194" s="6"/>
      <c r="Z194" s="6"/>
      <c r="AA194" s="6" t="s">
        <v>448</v>
      </c>
      <c r="AB194" s="6"/>
      <c r="AC194" s="6"/>
      <c r="AD194" s="6"/>
      <c r="AE194" s="6"/>
      <c r="AF194" s="6"/>
    </row>
    <row r="195" spans="1:35" ht="24.75" customHeight="1" x14ac:dyDescent="0.2">
      <c r="A195" s="118"/>
      <c r="B195" s="60" t="s">
        <v>114</v>
      </c>
      <c r="C195" s="60"/>
      <c r="D195" s="60"/>
      <c r="E195" s="119">
        <v>0</v>
      </c>
      <c r="F195" s="119">
        <v>0</v>
      </c>
      <c r="G195" s="119">
        <v>0</v>
      </c>
      <c r="H195" s="119">
        <v>0</v>
      </c>
      <c r="I195" s="119">
        <v>0</v>
      </c>
      <c r="J195" s="119">
        <v>0</v>
      </c>
      <c r="K195" s="148"/>
      <c r="L195" s="148"/>
      <c r="M195" s="148"/>
      <c r="N195" s="121" t="s">
        <v>230</v>
      </c>
      <c r="O195" s="146" t="b">
        <f t="shared" ref="O195:T195" si="41">ROUND(ABS(E195-SUM(E196:E201)),$J$2)&lt;=$O$5</f>
        <v>1</v>
      </c>
      <c r="P195" s="146" t="b">
        <f t="shared" si="41"/>
        <v>1</v>
      </c>
      <c r="Q195" s="146" t="b">
        <f t="shared" si="41"/>
        <v>1</v>
      </c>
      <c r="R195" s="146" t="b">
        <f t="shared" si="41"/>
        <v>1</v>
      </c>
      <c r="S195" s="146" t="b">
        <f t="shared" si="41"/>
        <v>1</v>
      </c>
      <c r="T195" s="146" t="b">
        <f t="shared" si="41"/>
        <v>1</v>
      </c>
      <c r="U195" s="148"/>
      <c r="V195" s="148"/>
      <c r="W195" s="148"/>
      <c r="X195" s="148"/>
      <c r="Y195" s="148"/>
      <c r="Z195" s="148"/>
      <c r="AA195" s="146" t="s">
        <v>449</v>
      </c>
      <c r="AB195" s="148" t="s">
        <v>596</v>
      </c>
      <c r="AC195" s="148"/>
      <c r="AD195" s="148"/>
      <c r="AE195" s="148"/>
      <c r="AF195" s="148"/>
    </row>
    <row r="196" spans="1:35" ht="12.95" customHeight="1" x14ac:dyDescent="0.2">
      <c r="A196" s="59"/>
      <c r="B196" s="61"/>
      <c r="C196" s="63" t="s">
        <v>195</v>
      </c>
      <c r="D196" s="63"/>
      <c r="E196" s="62">
        <v>0</v>
      </c>
      <c r="F196" s="62">
        <v>0</v>
      </c>
      <c r="G196" s="62">
        <v>0</v>
      </c>
      <c r="H196" s="62">
        <v>0</v>
      </c>
      <c r="I196" s="62">
        <v>0</v>
      </c>
      <c r="J196" s="62">
        <v>0</v>
      </c>
      <c r="K196" s="121"/>
      <c r="L196" s="121"/>
      <c r="M196" s="121"/>
      <c r="N196" s="121" t="s">
        <v>230</v>
      </c>
      <c r="O196" s="145" t="b">
        <f t="shared" ref="O196:T196" si="42">E196&lt;=E20</f>
        <v>1</v>
      </c>
      <c r="P196" s="145" t="b">
        <f t="shared" si="42"/>
        <v>1</v>
      </c>
      <c r="Q196" s="145" t="b">
        <f t="shared" si="42"/>
        <v>1</v>
      </c>
      <c r="R196" s="145" t="b">
        <f t="shared" si="42"/>
        <v>1</v>
      </c>
      <c r="S196" s="145" t="b">
        <f t="shared" si="42"/>
        <v>1</v>
      </c>
      <c r="T196" s="145" t="b">
        <f t="shared" si="42"/>
        <v>1</v>
      </c>
      <c r="U196" s="121"/>
      <c r="V196" s="121"/>
      <c r="W196" s="121"/>
      <c r="X196" s="121"/>
      <c r="Y196" s="121"/>
      <c r="Z196" s="121"/>
      <c r="AA196" s="145" t="s">
        <v>450</v>
      </c>
      <c r="AB196" s="121" t="s">
        <v>597</v>
      </c>
      <c r="AC196" s="121"/>
      <c r="AD196" s="121"/>
      <c r="AE196" s="121"/>
      <c r="AF196" s="121"/>
    </row>
    <row r="197" spans="1:35" ht="12.95" customHeight="1" x14ac:dyDescent="0.2">
      <c r="A197" s="59"/>
      <c r="B197" s="59"/>
      <c r="C197" s="63" t="s">
        <v>115</v>
      </c>
      <c r="D197" s="64"/>
      <c r="E197" s="62">
        <v>0</v>
      </c>
      <c r="F197" s="62">
        <v>0</v>
      </c>
      <c r="G197" s="62">
        <v>0</v>
      </c>
      <c r="H197" s="62">
        <v>0</v>
      </c>
      <c r="I197" s="62">
        <v>0</v>
      </c>
      <c r="J197" s="62">
        <v>0</v>
      </c>
      <c r="K197" s="121"/>
      <c r="L197" s="121"/>
      <c r="M197" s="121"/>
      <c r="N197" s="121" t="s">
        <v>230</v>
      </c>
      <c r="O197" s="145" t="b">
        <f t="shared" ref="O197:T197" si="43">E197=E36</f>
        <v>1</v>
      </c>
      <c r="P197" s="145" t="b">
        <f t="shared" si="43"/>
        <v>1</v>
      </c>
      <c r="Q197" s="145" t="b">
        <f t="shared" si="43"/>
        <v>1</v>
      </c>
      <c r="R197" s="145" t="b">
        <f t="shared" si="43"/>
        <v>1</v>
      </c>
      <c r="S197" s="145" t="b">
        <f t="shared" si="43"/>
        <v>1</v>
      </c>
      <c r="T197" s="145" t="b">
        <f t="shared" si="43"/>
        <v>1</v>
      </c>
      <c r="U197" s="121"/>
      <c r="V197" s="121"/>
      <c r="W197" s="121"/>
      <c r="X197" s="121"/>
      <c r="Y197" s="121"/>
      <c r="Z197" s="121"/>
      <c r="AA197" s="121" t="s">
        <v>451</v>
      </c>
      <c r="AB197" s="121" t="s">
        <v>598</v>
      </c>
      <c r="AC197" s="121"/>
      <c r="AD197" s="121"/>
      <c r="AE197" s="121"/>
      <c r="AF197" s="121"/>
    </row>
    <row r="198" spans="1:35" ht="12.95" customHeight="1" x14ac:dyDescent="0.2">
      <c r="A198" s="59"/>
      <c r="B198" s="59"/>
      <c r="C198" s="83" t="s">
        <v>196</v>
      </c>
      <c r="D198" s="64"/>
      <c r="E198" s="62">
        <v>0</v>
      </c>
      <c r="F198" s="62">
        <v>0</v>
      </c>
      <c r="G198" s="62">
        <v>0</v>
      </c>
      <c r="H198" s="62">
        <v>0</v>
      </c>
      <c r="I198" s="62">
        <v>0</v>
      </c>
      <c r="J198" s="62">
        <v>0</v>
      </c>
      <c r="K198" s="121"/>
      <c r="L198" s="121"/>
      <c r="M198" s="121"/>
      <c r="N198" s="121" t="s">
        <v>230</v>
      </c>
      <c r="O198" s="145" t="b">
        <f t="shared" ref="O198:T198" si="44">E198=E166</f>
        <v>1</v>
      </c>
      <c r="P198" s="145" t="b">
        <f t="shared" si="44"/>
        <v>1</v>
      </c>
      <c r="Q198" s="145" t="b">
        <f t="shared" si="44"/>
        <v>1</v>
      </c>
      <c r="R198" s="145" t="b">
        <f t="shared" si="44"/>
        <v>1</v>
      </c>
      <c r="S198" s="145" t="b">
        <f t="shared" si="44"/>
        <v>1</v>
      </c>
      <c r="T198" s="145" t="b">
        <f t="shared" si="44"/>
        <v>1</v>
      </c>
      <c r="U198" s="121"/>
      <c r="V198" s="121"/>
      <c r="W198" s="121"/>
      <c r="X198" s="121"/>
      <c r="Y198" s="121"/>
      <c r="Z198" s="121"/>
      <c r="AA198" s="121" t="s">
        <v>452</v>
      </c>
      <c r="AB198" s="121" t="s">
        <v>599</v>
      </c>
      <c r="AC198" s="121"/>
      <c r="AD198" s="121"/>
      <c r="AE198" s="121"/>
      <c r="AF198" s="121"/>
    </row>
    <row r="199" spans="1:35" ht="12.95" customHeight="1" x14ac:dyDescent="0.2">
      <c r="A199" s="59"/>
      <c r="B199" s="59"/>
      <c r="C199" s="63" t="s">
        <v>116</v>
      </c>
      <c r="D199" s="64"/>
      <c r="E199" s="62">
        <v>0</v>
      </c>
      <c r="F199" s="62">
        <v>0</v>
      </c>
      <c r="G199" s="62">
        <v>0</v>
      </c>
      <c r="H199" s="62">
        <v>0</v>
      </c>
      <c r="I199" s="62">
        <v>0</v>
      </c>
      <c r="J199" s="62">
        <v>0</v>
      </c>
      <c r="K199" s="121"/>
      <c r="L199" s="121"/>
      <c r="M199" s="121"/>
      <c r="N199" s="121" t="s">
        <v>230</v>
      </c>
      <c r="O199" s="145" t="b">
        <f t="shared" ref="O199:T199" si="45">E199=E171</f>
        <v>1</v>
      </c>
      <c r="P199" s="145" t="b">
        <f t="shared" si="45"/>
        <v>1</v>
      </c>
      <c r="Q199" s="145" t="b">
        <f t="shared" si="45"/>
        <v>1</v>
      </c>
      <c r="R199" s="145" t="b">
        <f t="shared" si="45"/>
        <v>1</v>
      </c>
      <c r="S199" s="145" t="b">
        <f t="shared" si="45"/>
        <v>1</v>
      </c>
      <c r="T199" s="145" t="b">
        <f t="shared" si="45"/>
        <v>1</v>
      </c>
      <c r="U199" s="121"/>
      <c r="V199" s="121"/>
      <c r="W199" s="121"/>
      <c r="X199" s="121"/>
      <c r="Y199" s="121"/>
      <c r="Z199" s="121"/>
      <c r="AA199" s="121" t="s">
        <v>453</v>
      </c>
      <c r="AB199" s="121" t="s">
        <v>600</v>
      </c>
      <c r="AC199" s="121"/>
      <c r="AD199" s="121"/>
      <c r="AE199" s="121"/>
      <c r="AF199" s="121"/>
    </row>
    <row r="200" spans="1:35" ht="12.95" customHeight="1" x14ac:dyDescent="0.2">
      <c r="A200" s="59"/>
      <c r="B200" s="59"/>
      <c r="C200" s="84" t="s">
        <v>197</v>
      </c>
      <c r="D200" s="65"/>
      <c r="E200" s="62">
        <v>0</v>
      </c>
      <c r="F200" s="62">
        <v>0</v>
      </c>
      <c r="G200" s="62">
        <v>0</v>
      </c>
      <c r="H200" s="62">
        <v>0</v>
      </c>
      <c r="I200" s="62">
        <v>0</v>
      </c>
      <c r="J200" s="62">
        <v>0</v>
      </c>
      <c r="K200" s="121"/>
      <c r="L200" s="121"/>
      <c r="M200" s="121"/>
      <c r="N200" s="121" t="s">
        <v>230</v>
      </c>
      <c r="O200" s="145" t="b">
        <f t="shared" ref="O200:T200" si="46">E200&lt;=E188</f>
        <v>1</v>
      </c>
      <c r="P200" s="145" t="b">
        <f t="shared" si="46"/>
        <v>1</v>
      </c>
      <c r="Q200" s="145" t="b">
        <f t="shared" si="46"/>
        <v>1</v>
      </c>
      <c r="R200" s="145" t="b">
        <f t="shared" si="46"/>
        <v>1</v>
      </c>
      <c r="S200" s="145" t="b">
        <f t="shared" si="46"/>
        <v>1</v>
      </c>
      <c r="T200" s="145" t="b">
        <f t="shared" si="46"/>
        <v>1</v>
      </c>
      <c r="U200" s="121"/>
      <c r="V200" s="121"/>
      <c r="W200" s="121"/>
      <c r="X200" s="121"/>
      <c r="Y200" s="121"/>
      <c r="Z200" s="121"/>
      <c r="AA200" s="121" t="s">
        <v>454</v>
      </c>
      <c r="AB200" s="121" t="s">
        <v>601</v>
      </c>
      <c r="AC200" s="121"/>
      <c r="AD200" s="121"/>
      <c r="AE200" s="121"/>
      <c r="AF200" s="121"/>
    </row>
    <row r="201" spans="1:35" ht="12.95" customHeight="1" x14ac:dyDescent="0.2">
      <c r="A201" s="59"/>
      <c r="B201" s="66"/>
      <c r="C201" s="63" t="s">
        <v>118</v>
      </c>
      <c r="D201" s="64"/>
      <c r="E201" s="62">
        <v>0</v>
      </c>
      <c r="F201" s="62">
        <v>0</v>
      </c>
      <c r="G201" s="62">
        <v>0</v>
      </c>
      <c r="H201" s="62">
        <v>0</v>
      </c>
      <c r="I201" s="62">
        <v>0</v>
      </c>
      <c r="J201" s="62">
        <v>0</v>
      </c>
      <c r="K201" s="121"/>
      <c r="L201" s="121"/>
      <c r="M201" s="121"/>
      <c r="N201" s="121" t="s">
        <v>230</v>
      </c>
      <c r="O201" s="145"/>
      <c r="P201" s="145"/>
      <c r="Q201" s="145"/>
      <c r="R201" s="145"/>
      <c r="S201" s="145"/>
      <c r="T201" s="145"/>
      <c r="U201" s="121"/>
      <c r="V201" s="121"/>
      <c r="W201" s="121"/>
      <c r="X201" s="121"/>
      <c r="Y201" s="121"/>
      <c r="Z201" s="121"/>
      <c r="AA201" s="121" t="s">
        <v>455</v>
      </c>
      <c r="AB201" s="121" t="s">
        <v>602</v>
      </c>
      <c r="AC201" s="121"/>
      <c r="AD201" s="121"/>
      <c r="AE201" s="121"/>
      <c r="AF201" s="121"/>
    </row>
    <row r="202" spans="1:35" ht="12.95" customHeight="1" x14ac:dyDescent="0.2">
      <c r="A202" s="118"/>
      <c r="B202" s="67" t="s">
        <v>119</v>
      </c>
      <c r="C202" s="67"/>
      <c r="D202" s="67"/>
      <c r="E202" s="120">
        <v>0</v>
      </c>
      <c r="F202" s="120">
        <v>0</v>
      </c>
      <c r="G202" s="120">
        <v>0</v>
      </c>
      <c r="H202" s="120">
        <v>0</v>
      </c>
      <c r="I202" s="120">
        <v>0</v>
      </c>
      <c r="J202" s="120">
        <v>0</v>
      </c>
      <c r="K202" s="148"/>
      <c r="L202" s="148"/>
      <c r="M202" s="148"/>
      <c r="N202" s="121" t="s">
        <v>230</v>
      </c>
      <c r="O202" s="145" t="b">
        <f t="shared" ref="O202:T202" si="47">ROUND(ABS(E202-SUM(E203:E206)),$J$2)&lt;=$O$5</f>
        <v>1</v>
      </c>
      <c r="P202" s="145" t="b">
        <f t="shared" si="47"/>
        <v>1</v>
      </c>
      <c r="Q202" s="145" t="b">
        <f t="shared" si="47"/>
        <v>1</v>
      </c>
      <c r="R202" s="145" t="b">
        <f t="shared" si="47"/>
        <v>1</v>
      </c>
      <c r="S202" s="145" t="b">
        <f t="shared" si="47"/>
        <v>1</v>
      </c>
      <c r="T202" s="145" t="b">
        <f t="shared" si="47"/>
        <v>1</v>
      </c>
      <c r="U202" s="148"/>
      <c r="V202" s="148"/>
      <c r="W202" s="148"/>
      <c r="X202" s="148"/>
      <c r="Y202" s="148"/>
      <c r="Z202" s="148"/>
      <c r="AA202" s="148" t="s">
        <v>456</v>
      </c>
      <c r="AB202" s="148" t="s">
        <v>603</v>
      </c>
      <c r="AC202" s="148"/>
      <c r="AD202" s="148"/>
      <c r="AE202" s="148"/>
      <c r="AF202" s="148"/>
    </row>
    <row r="203" spans="1:35" ht="12.95" customHeight="1" x14ac:dyDescent="0.2">
      <c r="A203" s="59"/>
      <c r="B203" s="61"/>
      <c r="C203" s="84" t="s">
        <v>198</v>
      </c>
      <c r="D203" s="64"/>
      <c r="E203" s="62">
        <v>0</v>
      </c>
      <c r="F203" s="62">
        <v>0</v>
      </c>
      <c r="G203" s="62">
        <v>0</v>
      </c>
      <c r="H203" s="62">
        <v>0</v>
      </c>
      <c r="I203" s="62">
        <v>0</v>
      </c>
      <c r="J203" s="62">
        <v>0</v>
      </c>
      <c r="K203" s="121"/>
      <c r="L203" s="121"/>
      <c r="M203" s="121"/>
      <c r="N203" s="121" t="s">
        <v>230</v>
      </c>
      <c r="O203" s="145" t="b">
        <f t="shared" ref="O203:T204" si="48">E203&lt;=E33</f>
        <v>1</v>
      </c>
      <c r="P203" s="145" t="b">
        <f t="shared" si="48"/>
        <v>1</v>
      </c>
      <c r="Q203" s="145" t="b">
        <f t="shared" si="48"/>
        <v>1</v>
      </c>
      <c r="R203" s="145" t="b">
        <f t="shared" si="48"/>
        <v>1</v>
      </c>
      <c r="S203" s="145" t="b">
        <f t="shared" si="48"/>
        <v>1</v>
      </c>
      <c r="T203" s="145" t="b">
        <f t="shared" si="48"/>
        <v>1</v>
      </c>
      <c r="U203" s="121"/>
      <c r="V203" s="121"/>
      <c r="W203" s="121"/>
      <c r="X203" s="121"/>
      <c r="Y203" s="121"/>
      <c r="Z203" s="121"/>
      <c r="AA203" s="121" t="s">
        <v>457</v>
      </c>
      <c r="AB203" s="121" t="s">
        <v>604</v>
      </c>
      <c r="AC203" s="121"/>
      <c r="AD203" s="121"/>
      <c r="AE203" s="121"/>
      <c r="AF203" s="121"/>
    </row>
    <row r="204" spans="1:35" ht="12.95" customHeight="1" x14ac:dyDescent="0.2">
      <c r="A204" s="59"/>
      <c r="B204" s="59"/>
      <c r="C204" s="83" t="s">
        <v>199</v>
      </c>
      <c r="D204" s="64"/>
      <c r="E204" s="62">
        <v>0</v>
      </c>
      <c r="F204" s="62">
        <v>0</v>
      </c>
      <c r="G204" s="62">
        <v>0</v>
      </c>
      <c r="H204" s="62">
        <v>0</v>
      </c>
      <c r="I204" s="62">
        <v>0</v>
      </c>
      <c r="J204" s="62">
        <v>0</v>
      </c>
      <c r="K204" s="121"/>
      <c r="L204" s="121"/>
      <c r="M204" s="121"/>
      <c r="N204" s="121" t="s">
        <v>230</v>
      </c>
      <c r="O204" s="145" t="b">
        <f t="shared" si="48"/>
        <v>1</v>
      </c>
      <c r="P204" s="145" t="b">
        <f t="shared" si="48"/>
        <v>1</v>
      </c>
      <c r="Q204" s="145" t="b">
        <f t="shared" si="48"/>
        <v>1</v>
      </c>
      <c r="R204" s="145" t="b">
        <f t="shared" si="48"/>
        <v>1</v>
      </c>
      <c r="S204" s="145" t="b">
        <f t="shared" si="48"/>
        <v>1</v>
      </c>
      <c r="T204" s="145" t="b">
        <f t="shared" si="48"/>
        <v>1</v>
      </c>
      <c r="U204" s="121"/>
      <c r="V204" s="121"/>
      <c r="W204" s="121"/>
      <c r="X204" s="121"/>
      <c r="Y204" s="121"/>
      <c r="Z204" s="121"/>
      <c r="AA204" s="121" t="s">
        <v>458</v>
      </c>
      <c r="AB204" s="121" t="s">
        <v>605</v>
      </c>
      <c r="AC204" s="121"/>
      <c r="AD204" s="121"/>
      <c r="AE204" s="121"/>
      <c r="AF204" s="121"/>
    </row>
    <row r="205" spans="1:35" ht="12.95" customHeight="1" x14ac:dyDescent="0.2">
      <c r="A205" s="59"/>
      <c r="B205" s="59"/>
      <c r="C205" s="63" t="s">
        <v>121</v>
      </c>
      <c r="D205" s="64"/>
      <c r="E205" s="62">
        <v>0</v>
      </c>
      <c r="F205" s="62">
        <v>0</v>
      </c>
      <c r="G205" s="62">
        <v>0</v>
      </c>
      <c r="H205" s="62">
        <v>0</v>
      </c>
      <c r="I205" s="62">
        <v>0</v>
      </c>
      <c r="J205" s="62">
        <v>0</v>
      </c>
      <c r="K205" s="121"/>
      <c r="L205" s="121"/>
      <c r="M205" s="121"/>
      <c r="N205" s="121" t="s">
        <v>230</v>
      </c>
      <c r="O205" s="145" t="b">
        <f t="shared" ref="O205:T205" si="49">E205=E36</f>
        <v>1</v>
      </c>
      <c r="P205" s="145" t="b">
        <f t="shared" si="49"/>
        <v>1</v>
      </c>
      <c r="Q205" s="145" t="b">
        <f t="shared" si="49"/>
        <v>1</v>
      </c>
      <c r="R205" s="145" t="b">
        <f t="shared" si="49"/>
        <v>1</v>
      </c>
      <c r="S205" s="145" t="b">
        <f t="shared" si="49"/>
        <v>1</v>
      </c>
      <c r="T205" s="145" t="b">
        <f t="shared" si="49"/>
        <v>1</v>
      </c>
      <c r="U205" s="121"/>
      <c r="V205" s="121"/>
      <c r="W205" s="121"/>
      <c r="X205" s="121"/>
      <c r="Y205" s="121"/>
      <c r="Z205" s="121"/>
      <c r="AA205" s="121" t="s">
        <v>459</v>
      </c>
      <c r="AB205" s="121" t="s">
        <v>598</v>
      </c>
      <c r="AC205" s="121"/>
      <c r="AD205" s="121"/>
      <c r="AE205" s="121"/>
      <c r="AF205" s="121"/>
    </row>
    <row r="206" spans="1:35" ht="12.95" customHeight="1" x14ac:dyDescent="0.2">
      <c r="A206" s="59"/>
      <c r="B206" s="66"/>
      <c r="C206" s="63" t="s">
        <v>122</v>
      </c>
      <c r="D206" s="64"/>
      <c r="E206" s="62">
        <v>0</v>
      </c>
      <c r="F206" s="62">
        <v>0</v>
      </c>
      <c r="G206" s="62">
        <v>0</v>
      </c>
      <c r="H206" s="62">
        <v>0</v>
      </c>
      <c r="I206" s="62">
        <v>0</v>
      </c>
      <c r="J206" s="62">
        <v>0</v>
      </c>
      <c r="K206" s="121"/>
      <c r="L206" s="121"/>
      <c r="M206" s="121"/>
      <c r="N206" s="121" t="s">
        <v>230</v>
      </c>
      <c r="O206" s="145"/>
      <c r="P206" s="145"/>
      <c r="Q206" s="145"/>
      <c r="R206" s="145"/>
      <c r="S206" s="145"/>
      <c r="T206" s="145"/>
      <c r="U206" s="121"/>
      <c r="V206" s="121"/>
      <c r="W206" s="121"/>
      <c r="X206" s="121"/>
      <c r="Y206" s="121"/>
      <c r="Z206" s="121"/>
      <c r="AA206" s="121" t="s">
        <v>460</v>
      </c>
      <c r="AB206" s="121" t="s">
        <v>606</v>
      </c>
      <c r="AC206" s="121"/>
      <c r="AD206" s="121"/>
      <c r="AE206" s="121"/>
      <c r="AF206" s="121"/>
    </row>
    <row r="207" spans="1:35" s="93" customFormat="1" ht="12.95" customHeight="1" x14ac:dyDescent="0.2">
      <c r="A207" s="118"/>
      <c r="B207" s="67" t="s">
        <v>123</v>
      </c>
      <c r="C207" s="67"/>
      <c r="D207" s="67"/>
      <c r="E207" s="120">
        <v>0</v>
      </c>
      <c r="F207" s="120">
        <v>0</v>
      </c>
      <c r="G207" s="120">
        <v>0</v>
      </c>
      <c r="H207" s="120">
        <v>0</v>
      </c>
      <c r="I207" s="120">
        <v>0</v>
      </c>
      <c r="J207" s="62">
        <v>0</v>
      </c>
      <c r="K207" s="148"/>
      <c r="L207" s="148"/>
      <c r="M207" s="148"/>
      <c r="N207" s="121" t="s">
        <v>230</v>
      </c>
      <c r="O207" s="145" t="b">
        <f t="shared" ref="O207:T207" si="50">ROUND(ABS(E207-SUM(E208:E212)),$J$2)&lt;=$O$5</f>
        <v>1</v>
      </c>
      <c r="P207" s="145" t="b">
        <f t="shared" si="50"/>
        <v>1</v>
      </c>
      <c r="Q207" s="145" t="b">
        <f t="shared" si="50"/>
        <v>1</v>
      </c>
      <c r="R207" s="145" t="b">
        <f t="shared" si="50"/>
        <v>1</v>
      </c>
      <c r="S207" s="145" t="b">
        <f t="shared" si="50"/>
        <v>1</v>
      </c>
      <c r="T207" s="145" t="b">
        <f t="shared" si="50"/>
        <v>1</v>
      </c>
      <c r="U207" s="148"/>
      <c r="V207" s="148"/>
      <c r="W207" s="148"/>
      <c r="X207" s="148"/>
      <c r="Y207" s="148"/>
      <c r="Z207" s="148"/>
      <c r="AA207" s="148" t="s">
        <v>461</v>
      </c>
      <c r="AB207" s="148" t="s">
        <v>607</v>
      </c>
      <c r="AC207" s="148"/>
      <c r="AD207" s="148"/>
      <c r="AE207" s="148"/>
      <c r="AF207" s="148"/>
      <c r="AG207" s="148"/>
      <c r="AH207" s="148"/>
      <c r="AI207" s="148"/>
    </row>
    <row r="208" spans="1:35" s="95" customFormat="1" ht="12.95" customHeight="1" x14ac:dyDescent="0.2">
      <c r="A208" s="59"/>
      <c r="B208" s="61"/>
      <c r="C208" s="63" t="s">
        <v>124</v>
      </c>
      <c r="D208" s="64"/>
      <c r="E208" s="62">
        <v>0</v>
      </c>
      <c r="F208" s="62">
        <v>0</v>
      </c>
      <c r="G208" s="62">
        <v>0</v>
      </c>
      <c r="H208" s="62">
        <v>0</v>
      </c>
      <c r="I208" s="62">
        <v>0</v>
      </c>
      <c r="J208" s="62">
        <v>0</v>
      </c>
      <c r="K208" s="121"/>
      <c r="L208" s="121"/>
      <c r="M208" s="121"/>
      <c r="N208" s="121" t="s">
        <v>230</v>
      </c>
      <c r="O208" s="145" t="b">
        <f>E208=E27</f>
        <v>1</v>
      </c>
      <c r="P208" s="145" t="b">
        <f t="shared" ref="P208:T208" si="51">F208=F27</f>
        <v>1</v>
      </c>
      <c r="Q208" s="145" t="b">
        <f t="shared" si="51"/>
        <v>1</v>
      </c>
      <c r="R208" s="145" t="b">
        <f t="shared" si="51"/>
        <v>1</v>
      </c>
      <c r="S208" s="145" t="b">
        <f t="shared" si="51"/>
        <v>1</v>
      </c>
      <c r="T208" s="145" t="b">
        <f t="shared" si="51"/>
        <v>1</v>
      </c>
      <c r="U208" s="121"/>
      <c r="V208" s="121"/>
      <c r="W208" s="121"/>
      <c r="X208" s="121"/>
      <c r="Y208" s="121"/>
      <c r="Z208" s="121"/>
      <c r="AA208" s="121" t="s">
        <v>462</v>
      </c>
      <c r="AB208" s="121" t="s">
        <v>608</v>
      </c>
      <c r="AC208" s="121"/>
      <c r="AD208" s="121"/>
      <c r="AE208" s="121"/>
      <c r="AF208" s="121"/>
      <c r="AG208" s="121"/>
      <c r="AH208" s="121"/>
      <c r="AI208" s="121"/>
    </row>
    <row r="209" spans="1:35" s="95" customFormat="1" ht="12.95" customHeight="1" x14ac:dyDescent="0.2">
      <c r="A209" s="59"/>
      <c r="B209" s="59"/>
      <c r="C209" s="63" t="s">
        <v>120</v>
      </c>
      <c r="D209" s="64"/>
      <c r="E209" s="62">
        <v>0</v>
      </c>
      <c r="F209" s="62">
        <v>0</v>
      </c>
      <c r="G209" s="62">
        <v>0</v>
      </c>
      <c r="H209" s="62">
        <v>0</v>
      </c>
      <c r="I209" s="62">
        <v>0</v>
      </c>
      <c r="J209" s="62">
        <v>0</v>
      </c>
      <c r="K209" s="121"/>
      <c r="L209" s="121"/>
      <c r="M209" s="121"/>
      <c r="N209" s="121" t="s">
        <v>230</v>
      </c>
      <c r="O209" s="145" t="b">
        <f>E209=E33</f>
        <v>1</v>
      </c>
      <c r="P209" s="145" t="b">
        <f t="shared" ref="P209:T209" si="52">F209=F33</f>
        <v>1</v>
      </c>
      <c r="Q209" s="145" t="b">
        <f t="shared" si="52"/>
        <v>1</v>
      </c>
      <c r="R209" s="145" t="b">
        <f t="shared" si="52"/>
        <v>1</v>
      </c>
      <c r="S209" s="145" t="b">
        <f t="shared" si="52"/>
        <v>1</v>
      </c>
      <c r="T209" s="145" t="b">
        <f t="shared" si="52"/>
        <v>1</v>
      </c>
      <c r="U209" s="121"/>
      <c r="V209" s="121"/>
      <c r="W209" s="121"/>
      <c r="X209" s="121"/>
      <c r="Y209" s="121"/>
      <c r="Z209" s="121"/>
      <c r="AA209" s="121" t="s">
        <v>463</v>
      </c>
      <c r="AB209" s="121" t="s">
        <v>609</v>
      </c>
      <c r="AC209" s="121"/>
      <c r="AD209" s="121"/>
      <c r="AE209" s="121"/>
      <c r="AF209" s="121"/>
      <c r="AG209" s="121"/>
      <c r="AH209" s="121"/>
      <c r="AI209" s="121"/>
    </row>
    <row r="210" spans="1:35" s="95" customFormat="1" ht="12.95" customHeight="1" x14ac:dyDescent="0.2">
      <c r="A210" s="59"/>
      <c r="B210" s="59"/>
      <c r="C210" s="63" t="s">
        <v>125</v>
      </c>
      <c r="D210" s="64"/>
      <c r="E210" s="62">
        <v>0</v>
      </c>
      <c r="F210" s="62">
        <v>0</v>
      </c>
      <c r="G210" s="62">
        <v>0</v>
      </c>
      <c r="H210" s="62">
        <v>0</v>
      </c>
      <c r="I210" s="62">
        <v>0</v>
      </c>
      <c r="J210" s="62">
        <v>0</v>
      </c>
      <c r="K210" s="121"/>
      <c r="L210" s="121"/>
      <c r="M210" s="121"/>
      <c r="N210" s="121" t="s">
        <v>230</v>
      </c>
      <c r="O210" s="145" t="b">
        <f>E210=E148</f>
        <v>1</v>
      </c>
      <c r="P210" s="145" t="b">
        <f t="shared" ref="P210:T210" si="53">F210=F148</f>
        <v>1</v>
      </c>
      <c r="Q210" s="145" t="b">
        <f t="shared" si="53"/>
        <v>1</v>
      </c>
      <c r="R210" s="145" t="b">
        <f t="shared" si="53"/>
        <v>1</v>
      </c>
      <c r="S210" s="145" t="b">
        <f t="shared" si="53"/>
        <v>1</v>
      </c>
      <c r="T210" s="145" t="b">
        <f t="shared" si="53"/>
        <v>1</v>
      </c>
      <c r="U210" s="121"/>
      <c r="V210" s="121"/>
      <c r="W210" s="121"/>
      <c r="X210" s="121"/>
      <c r="Y210" s="121"/>
      <c r="Z210" s="121"/>
      <c r="AA210" s="121" t="s">
        <v>464</v>
      </c>
      <c r="AB210" s="121" t="s">
        <v>610</v>
      </c>
      <c r="AC210" s="121"/>
      <c r="AD210" s="121"/>
      <c r="AE210" s="121"/>
      <c r="AF210" s="121"/>
      <c r="AG210" s="121"/>
      <c r="AH210" s="121"/>
      <c r="AI210" s="121"/>
    </row>
    <row r="211" spans="1:35" s="95" customFormat="1" ht="12.95" customHeight="1" x14ac:dyDescent="0.2">
      <c r="A211" s="114"/>
      <c r="B211" s="121"/>
      <c r="C211" s="63" t="s">
        <v>117</v>
      </c>
      <c r="D211" s="63"/>
      <c r="E211" s="62">
        <v>0</v>
      </c>
      <c r="F211" s="62">
        <v>0</v>
      </c>
      <c r="G211" s="62">
        <v>0</v>
      </c>
      <c r="H211" s="62">
        <v>0</v>
      </c>
      <c r="I211" s="62">
        <v>0</v>
      </c>
      <c r="J211" s="62">
        <v>0</v>
      </c>
      <c r="K211" s="121"/>
      <c r="L211" s="121"/>
      <c r="M211" s="121"/>
      <c r="N211" s="121" t="s">
        <v>230</v>
      </c>
      <c r="O211" s="145" t="b">
        <f>E211=E177</f>
        <v>1</v>
      </c>
      <c r="P211" s="145" t="b">
        <f t="shared" ref="P211:T211" si="54">F211=F177</f>
        <v>1</v>
      </c>
      <c r="Q211" s="145" t="b">
        <f t="shared" si="54"/>
        <v>1</v>
      </c>
      <c r="R211" s="145" t="b">
        <f t="shared" si="54"/>
        <v>1</v>
      </c>
      <c r="S211" s="145" t="b">
        <f t="shared" si="54"/>
        <v>1</v>
      </c>
      <c r="T211" s="145" t="b">
        <f t="shared" si="54"/>
        <v>1</v>
      </c>
      <c r="U211" s="121"/>
      <c r="V211" s="121"/>
      <c r="W211" s="121"/>
      <c r="X211" s="121"/>
      <c r="Y211" s="121"/>
      <c r="Z211" s="121"/>
      <c r="AA211" s="121" t="s">
        <v>465</v>
      </c>
      <c r="AB211" s="121" t="s">
        <v>611</v>
      </c>
      <c r="AC211" s="121"/>
      <c r="AD211" s="121"/>
      <c r="AE211" s="121"/>
      <c r="AF211" s="121"/>
      <c r="AG211" s="121"/>
      <c r="AH211" s="121"/>
      <c r="AI211" s="121"/>
    </row>
    <row r="212" spans="1:35" s="95" customFormat="1" ht="12.95" customHeight="1" x14ac:dyDescent="0.2">
      <c r="A212" s="114"/>
      <c r="B212" s="121"/>
      <c r="C212" s="63" t="s">
        <v>200</v>
      </c>
      <c r="D212" s="63"/>
      <c r="E212" s="62">
        <v>0</v>
      </c>
      <c r="F212" s="62">
        <v>0</v>
      </c>
      <c r="G212" s="62">
        <v>0</v>
      </c>
      <c r="H212" s="62">
        <v>0</v>
      </c>
      <c r="I212" s="62">
        <v>0</v>
      </c>
      <c r="J212" s="62">
        <v>0</v>
      </c>
      <c r="K212" s="121"/>
      <c r="L212" s="121"/>
      <c r="M212" s="121"/>
      <c r="N212" s="121" t="s">
        <v>230</v>
      </c>
      <c r="O212" s="145"/>
      <c r="P212" s="145"/>
      <c r="Q212" s="145"/>
      <c r="R212" s="145"/>
      <c r="S212" s="145"/>
      <c r="T212" s="145"/>
      <c r="U212" s="121"/>
      <c r="V212" s="121"/>
      <c r="W212" s="121"/>
      <c r="X212" s="121"/>
      <c r="Y212" s="121"/>
      <c r="Z212" s="121"/>
      <c r="AA212" s="121" t="s">
        <v>466</v>
      </c>
      <c r="AB212" s="121" t="s">
        <v>636</v>
      </c>
      <c r="AC212" s="121"/>
      <c r="AD212" s="121"/>
      <c r="AE212" s="121"/>
      <c r="AF212" s="121"/>
      <c r="AG212" s="121"/>
      <c r="AH212" s="121"/>
      <c r="AI212" s="121"/>
    </row>
    <row r="213" spans="1:35" s="93" customFormat="1" ht="12.95" customHeight="1" x14ac:dyDescent="0.2">
      <c r="A213" s="118"/>
      <c r="B213" s="67" t="s">
        <v>655</v>
      </c>
      <c r="C213" s="67"/>
      <c r="D213" s="67"/>
      <c r="E213" s="120">
        <v>0</v>
      </c>
      <c r="F213" s="120">
        <v>0</v>
      </c>
      <c r="G213" s="120">
        <v>0</v>
      </c>
      <c r="H213" s="120">
        <v>0</v>
      </c>
      <c r="I213" s="120">
        <v>0</v>
      </c>
      <c r="J213" s="62">
        <v>0</v>
      </c>
      <c r="K213" s="148"/>
      <c r="L213" s="148"/>
      <c r="M213" s="148"/>
      <c r="N213" s="121" t="s">
        <v>230</v>
      </c>
      <c r="O213" s="145" t="b">
        <f t="shared" ref="O213:T213" si="55">ROUND(ABS(E213-SUM(E214:E227)),$J$2)&lt;=$O$5</f>
        <v>1</v>
      </c>
      <c r="P213" s="145" t="b">
        <f t="shared" si="55"/>
        <v>1</v>
      </c>
      <c r="Q213" s="145" t="b">
        <f t="shared" si="55"/>
        <v>1</v>
      </c>
      <c r="R213" s="145" t="b">
        <f t="shared" si="55"/>
        <v>1</v>
      </c>
      <c r="S213" s="145" t="b">
        <f t="shared" si="55"/>
        <v>1</v>
      </c>
      <c r="T213" s="145" t="b">
        <f t="shared" si="55"/>
        <v>1</v>
      </c>
      <c r="U213" s="148"/>
      <c r="V213" s="148"/>
      <c r="W213" s="148"/>
      <c r="X213" s="148"/>
      <c r="Y213" s="148"/>
      <c r="Z213" s="148"/>
      <c r="AA213" s="148" t="s">
        <v>618</v>
      </c>
      <c r="AB213" s="148" t="s">
        <v>619</v>
      </c>
      <c r="AC213" s="148"/>
      <c r="AD213" s="148"/>
      <c r="AE213" s="148"/>
      <c r="AF213" s="148"/>
      <c r="AG213" s="148"/>
      <c r="AH213" s="148"/>
      <c r="AI213" s="148"/>
    </row>
    <row r="214" spans="1:35" s="95" customFormat="1" ht="12.95" customHeight="1" x14ac:dyDescent="0.2">
      <c r="A214" s="59"/>
      <c r="B214" s="61"/>
      <c r="C214" s="63" t="s">
        <v>505</v>
      </c>
      <c r="D214" s="64"/>
      <c r="E214" s="62">
        <v>0</v>
      </c>
      <c r="F214" s="62">
        <v>0</v>
      </c>
      <c r="G214" s="62">
        <v>0</v>
      </c>
      <c r="H214" s="62">
        <v>0</v>
      </c>
      <c r="I214" s="62">
        <v>0</v>
      </c>
      <c r="J214" s="62">
        <v>0</v>
      </c>
      <c r="K214" s="121"/>
      <c r="L214" s="121"/>
      <c r="M214" s="121"/>
      <c r="N214" s="121" t="s">
        <v>230</v>
      </c>
      <c r="O214" s="145" t="b">
        <f t="shared" ref="O214:T214" si="56">E214=E16</f>
        <v>1</v>
      </c>
      <c r="P214" s="145" t="b">
        <f t="shared" si="56"/>
        <v>1</v>
      </c>
      <c r="Q214" s="145" t="b">
        <f t="shared" si="56"/>
        <v>1</v>
      </c>
      <c r="R214" s="145" t="b">
        <f t="shared" si="56"/>
        <v>1</v>
      </c>
      <c r="S214" s="145" t="b">
        <f t="shared" si="56"/>
        <v>1</v>
      </c>
      <c r="T214" s="145" t="b">
        <f t="shared" si="56"/>
        <v>1</v>
      </c>
      <c r="U214" s="121"/>
      <c r="V214" s="121"/>
      <c r="W214" s="121"/>
      <c r="X214" s="121"/>
      <c r="Y214" s="121"/>
      <c r="Z214" s="121"/>
      <c r="AA214" s="121" t="s">
        <v>620</v>
      </c>
      <c r="AB214" s="121" t="s">
        <v>634</v>
      </c>
      <c r="AC214" s="121"/>
      <c r="AD214" s="121"/>
      <c r="AE214" s="121"/>
      <c r="AF214" s="121"/>
      <c r="AG214" s="121"/>
      <c r="AH214" s="121"/>
      <c r="AI214" s="121"/>
    </row>
    <row r="215" spans="1:35" s="95" customFormat="1" ht="23.25" customHeight="1" x14ac:dyDescent="0.2">
      <c r="A215" s="59"/>
      <c r="B215" s="59"/>
      <c r="C215" s="243" t="s">
        <v>613</v>
      </c>
      <c r="D215" s="244"/>
      <c r="E215" s="62">
        <v>0</v>
      </c>
      <c r="F215" s="62">
        <v>0</v>
      </c>
      <c r="G215" s="62">
        <v>0</v>
      </c>
      <c r="H215" s="62">
        <v>0</v>
      </c>
      <c r="I215" s="62">
        <v>0</v>
      </c>
      <c r="J215" s="62">
        <v>0</v>
      </c>
      <c r="K215" s="121"/>
      <c r="L215" s="121"/>
      <c r="M215" s="121"/>
      <c r="N215" s="121" t="s">
        <v>230</v>
      </c>
      <c r="O215" s="145" t="b">
        <f t="shared" ref="O215:T215" si="57">E215=E20</f>
        <v>1</v>
      </c>
      <c r="P215" s="145" t="b">
        <f t="shared" si="57"/>
        <v>1</v>
      </c>
      <c r="Q215" s="145" t="b">
        <f t="shared" si="57"/>
        <v>1</v>
      </c>
      <c r="R215" s="145" t="b">
        <f t="shared" si="57"/>
        <v>1</v>
      </c>
      <c r="S215" s="145" t="b">
        <f t="shared" si="57"/>
        <v>1</v>
      </c>
      <c r="T215" s="145" t="b">
        <f t="shared" si="57"/>
        <v>1</v>
      </c>
      <c r="U215" s="121"/>
      <c r="V215" s="121"/>
      <c r="W215" s="121"/>
      <c r="X215" s="121"/>
      <c r="Y215" s="121"/>
      <c r="Z215" s="121"/>
      <c r="AA215" s="121" t="s">
        <v>621</v>
      </c>
      <c r="AB215" s="121" t="s">
        <v>635</v>
      </c>
      <c r="AC215" s="121"/>
      <c r="AD215" s="121"/>
      <c r="AE215" s="121"/>
      <c r="AF215" s="121"/>
      <c r="AG215" s="121"/>
      <c r="AH215" s="121"/>
      <c r="AI215" s="121"/>
    </row>
    <row r="216" spans="1:35" s="95" customFormat="1" ht="12.95" customHeight="1" x14ac:dyDescent="0.2">
      <c r="A216" s="59"/>
      <c r="B216" s="59"/>
      <c r="C216" s="63" t="s">
        <v>12</v>
      </c>
      <c r="D216" s="64"/>
      <c r="E216" s="62">
        <v>0</v>
      </c>
      <c r="F216" s="62">
        <v>0</v>
      </c>
      <c r="G216" s="62">
        <v>0</v>
      </c>
      <c r="H216" s="62">
        <v>0</v>
      </c>
      <c r="I216" s="62">
        <v>0</v>
      </c>
      <c r="J216" s="62">
        <v>0</v>
      </c>
      <c r="K216" s="121"/>
      <c r="L216" s="121"/>
      <c r="M216" s="121"/>
      <c r="N216" s="121" t="s">
        <v>230</v>
      </c>
      <c r="O216" s="145" t="b">
        <f t="shared" ref="O216:T216" si="58">E216=E22</f>
        <v>1</v>
      </c>
      <c r="P216" s="145" t="b">
        <f t="shared" si="58"/>
        <v>1</v>
      </c>
      <c r="Q216" s="145" t="b">
        <f t="shared" si="58"/>
        <v>1</v>
      </c>
      <c r="R216" s="145" t="b">
        <f t="shared" si="58"/>
        <v>1</v>
      </c>
      <c r="S216" s="145" t="b">
        <f t="shared" si="58"/>
        <v>1</v>
      </c>
      <c r="T216" s="145" t="b">
        <f t="shared" si="58"/>
        <v>1</v>
      </c>
      <c r="U216" s="121"/>
      <c r="V216" s="121"/>
      <c r="W216" s="121"/>
      <c r="X216" s="121"/>
      <c r="Y216" s="121"/>
      <c r="Z216" s="121"/>
      <c r="AA216" s="121" t="s">
        <v>622</v>
      </c>
      <c r="AB216" s="121" t="s">
        <v>637</v>
      </c>
      <c r="AC216" s="121"/>
      <c r="AD216" s="121"/>
      <c r="AE216" s="121"/>
      <c r="AF216" s="121"/>
      <c r="AG216" s="121"/>
      <c r="AH216" s="121"/>
      <c r="AI216" s="121"/>
    </row>
    <row r="217" spans="1:35" s="95" customFormat="1" ht="12.95" customHeight="1" x14ac:dyDescent="0.2">
      <c r="A217" s="59"/>
      <c r="B217" s="59"/>
      <c r="C217" s="63"/>
      <c r="D217" s="64" t="s">
        <v>649</v>
      </c>
      <c r="E217" s="62">
        <v>0</v>
      </c>
      <c r="F217" s="62">
        <v>0</v>
      </c>
      <c r="G217" s="62">
        <v>0</v>
      </c>
      <c r="H217" s="62">
        <v>0</v>
      </c>
      <c r="I217" s="62">
        <v>0</v>
      </c>
      <c r="J217" s="62">
        <v>0</v>
      </c>
      <c r="K217" s="121"/>
      <c r="L217" s="121"/>
      <c r="M217" s="121"/>
      <c r="N217" s="121" t="s">
        <v>230</v>
      </c>
      <c r="O217" s="145"/>
      <c r="P217" s="145"/>
      <c r="Q217" s="145"/>
      <c r="R217" s="145"/>
      <c r="S217" s="145"/>
      <c r="T217" s="145"/>
      <c r="U217" s="121"/>
      <c r="V217" s="121"/>
      <c r="W217" s="121"/>
      <c r="X217" s="121"/>
      <c r="Y217" s="121"/>
      <c r="Z217" s="121"/>
      <c r="AA217" s="121" t="s">
        <v>623</v>
      </c>
      <c r="AB217" s="121" t="s">
        <v>639</v>
      </c>
      <c r="AC217" s="121"/>
      <c r="AD217" s="121"/>
      <c r="AE217" s="121"/>
      <c r="AF217" s="121"/>
      <c r="AG217" s="121"/>
      <c r="AH217" s="121"/>
      <c r="AI217" s="121"/>
    </row>
    <row r="218" spans="1:35" s="95" customFormat="1" ht="12.95" customHeight="1" x14ac:dyDescent="0.2">
      <c r="A218" s="59"/>
      <c r="B218" s="59"/>
      <c r="C218" s="63"/>
      <c r="D218" s="64" t="s">
        <v>650</v>
      </c>
      <c r="E218" s="62">
        <v>0</v>
      </c>
      <c r="F218" s="62">
        <v>0</v>
      </c>
      <c r="G218" s="62">
        <v>0</v>
      </c>
      <c r="H218" s="62">
        <v>0</v>
      </c>
      <c r="I218" s="62">
        <v>0</v>
      </c>
      <c r="J218" s="62">
        <v>0</v>
      </c>
      <c r="K218" s="121"/>
      <c r="L218" s="121"/>
      <c r="M218" s="121"/>
      <c r="N218" s="121" t="s">
        <v>230</v>
      </c>
      <c r="O218" s="145"/>
      <c r="P218" s="145"/>
      <c r="Q218" s="145"/>
      <c r="R218" s="145"/>
      <c r="S218" s="145"/>
      <c r="T218" s="145"/>
      <c r="U218" s="121"/>
      <c r="V218" s="121"/>
      <c r="W218" s="121"/>
      <c r="X218" s="121"/>
      <c r="Y218" s="121"/>
      <c r="Z218" s="121"/>
      <c r="AA218" s="121" t="s">
        <v>624</v>
      </c>
      <c r="AB218" s="121" t="s">
        <v>638</v>
      </c>
      <c r="AC218" s="121"/>
      <c r="AD218" s="121"/>
      <c r="AE218" s="121"/>
      <c r="AF218" s="121"/>
      <c r="AG218" s="121"/>
      <c r="AH218" s="121"/>
      <c r="AI218" s="121"/>
    </row>
    <row r="219" spans="1:35" s="95" customFormat="1" ht="12.95" customHeight="1" x14ac:dyDescent="0.2">
      <c r="A219" s="59"/>
      <c r="B219" s="59"/>
      <c r="C219" s="63"/>
      <c r="D219" s="64" t="s">
        <v>651</v>
      </c>
      <c r="E219" s="62">
        <v>0</v>
      </c>
      <c r="F219" s="62">
        <v>0</v>
      </c>
      <c r="G219" s="62">
        <v>0</v>
      </c>
      <c r="H219" s="62">
        <v>0</v>
      </c>
      <c r="I219" s="62">
        <v>0</v>
      </c>
      <c r="J219" s="62">
        <v>0</v>
      </c>
      <c r="K219" s="121"/>
      <c r="L219" s="121"/>
      <c r="M219" s="121"/>
      <c r="N219" s="121" t="s">
        <v>230</v>
      </c>
      <c r="O219" s="145"/>
      <c r="P219" s="145"/>
      <c r="Q219" s="145"/>
      <c r="R219" s="145"/>
      <c r="S219" s="145"/>
      <c r="T219" s="145"/>
      <c r="U219" s="121"/>
      <c r="V219" s="121"/>
      <c r="W219" s="121"/>
      <c r="X219" s="121"/>
      <c r="Y219" s="121"/>
      <c r="Z219" s="121"/>
      <c r="AA219" s="121" t="s">
        <v>625</v>
      </c>
      <c r="AB219" s="121" t="s">
        <v>640</v>
      </c>
      <c r="AC219" s="121"/>
      <c r="AD219" s="121"/>
      <c r="AE219" s="121"/>
      <c r="AF219" s="121"/>
      <c r="AG219" s="121"/>
      <c r="AH219" s="121"/>
      <c r="AI219" s="121"/>
    </row>
    <row r="220" spans="1:35" s="95" customFormat="1" ht="12.95" customHeight="1" x14ac:dyDescent="0.2">
      <c r="A220" s="114"/>
      <c r="B220" s="121"/>
      <c r="C220" s="63" t="s">
        <v>652</v>
      </c>
      <c r="D220" s="63"/>
      <c r="E220" s="62">
        <v>0</v>
      </c>
      <c r="F220" s="62">
        <v>0</v>
      </c>
      <c r="G220" s="62">
        <v>0</v>
      </c>
      <c r="H220" s="62">
        <v>0</v>
      </c>
      <c r="I220" s="62">
        <v>0</v>
      </c>
      <c r="J220" s="62">
        <v>0</v>
      </c>
      <c r="K220" s="121"/>
      <c r="L220" s="121"/>
      <c r="M220" s="121"/>
      <c r="N220" s="121" t="s">
        <v>230</v>
      </c>
      <c r="O220" s="145" t="b">
        <f>E220&lt;=E45</f>
        <v>1</v>
      </c>
      <c r="P220" s="145" t="b">
        <f t="shared" ref="P220:T221" si="59">F220&lt;=F45</f>
        <v>1</v>
      </c>
      <c r="Q220" s="145" t="b">
        <f t="shared" si="59"/>
        <v>1</v>
      </c>
      <c r="R220" s="145" t="b">
        <f t="shared" si="59"/>
        <v>1</v>
      </c>
      <c r="S220" s="145" t="b">
        <f t="shared" si="59"/>
        <v>1</v>
      </c>
      <c r="T220" s="145" t="b">
        <f t="shared" si="59"/>
        <v>1</v>
      </c>
      <c r="U220" s="121"/>
      <c r="V220" s="121"/>
      <c r="W220" s="121"/>
      <c r="X220" s="121"/>
      <c r="Y220" s="121"/>
      <c r="Z220" s="121"/>
      <c r="AA220" s="121" t="s">
        <v>626</v>
      </c>
      <c r="AB220" s="121" t="s">
        <v>641</v>
      </c>
      <c r="AC220" s="121"/>
      <c r="AD220" s="121"/>
      <c r="AE220" s="121"/>
      <c r="AF220" s="121"/>
      <c r="AG220" s="121"/>
      <c r="AH220" s="121"/>
      <c r="AI220" s="121"/>
    </row>
    <row r="221" spans="1:35" s="95" customFormat="1" ht="12.95" customHeight="1" x14ac:dyDescent="0.2">
      <c r="A221" s="114"/>
      <c r="B221" s="121"/>
      <c r="C221" s="213" t="s">
        <v>617</v>
      </c>
      <c r="D221" s="213"/>
      <c r="E221" s="62">
        <v>0</v>
      </c>
      <c r="F221" s="62">
        <v>0</v>
      </c>
      <c r="G221" s="62">
        <v>0</v>
      </c>
      <c r="H221" s="62">
        <v>0</v>
      </c>
      <c r="I221" s="62">
        <v>0</v>
      </c>
      <c r="J221" s="62">
        <v>0</v>
      </c>
      <c r="K221" s="121"/>
      <c r="L221" s="121"/>
      <c r="M221" s="121"/>
      <c r="N221" s="121" t="s">
        <v>230</v>
      </c>
      <c r="O221" s="145" t="b">
        <f t="shared" ref="O221" si="60">E221&lt;=E46</f>
        <v>1</v>
      </c>
      <c r="P221" s="145" t="b">
        <f t="shared" si="59"/>
        <v>1</v>
      </c>
      <c r="Q221" s="145" t="b">
        <f t="shared" si="59"/>
        <v>1</v>
      </c>
      <c r="R221" s="145" t="b">
        <f t="shared" si="59"/>
        <v>1</v>
      </c>
      <c r="S221" s="145" t="b">
        <f t="shared" si="59"/>
        <v>1</v>
      </c>
      <c r="T221" s="145" t="b">
        <f t="shared" si="59"/>
        <v>1</v>
      </c>
      <c r="U221" s="121"/>
      <c r="V221" s="121"/>
      <c r="W221" s="121"/>
      <c r="X221" s="121"/>
      <c r="Y221" s="121"/>
      <c r="Z221" s="121"/>
      <c r="AA221" s="121" t="s">
        <v>627</v>
      </c>
      <c r="AB221" s="121" t="s">
        <v>642</v>
      </c>
      <c r="AC221" s="121"/>
      <c r="AD221" s="121"/>
      <c r="AE221" s="121"/>
      <c r="AF221" s="121"/>
      <c r="AG221" s="121"/>
      <c r="AH221" s="121"/>
      <c r="AI221" s="121"/>
    </row>
    <row r="222" spans="1:35" s="95" customFormat="1" ht="12.95" customHeight="1" x14ac:dyDescent="0.2">
      <c r="A222" s="114"/>
      <c r="B222" s="121"/>
      <c r="C222" s="213" t="s">
        <v>653</v>
      </c>
      <c r="D222" s="213"/>
      <c r="E222" s="62">
        <v>0</v>
      </c>
      <c r="F222" s="62">
        <v>0</v>
      </c>
      <c r="G222" s="62">
        <v>0</v>
      </c>
      <c r="H222" s="62">
        <v>0</v>
      </c>
      <c r="I222" s="62">
        <v>0</v>
      </c>
      <c r="J222" s="62">
        <v>0</v>
      </c>
      <c r="K222" s="121"/>
      <c r="L222" s="121"/>
      <c r="M222" s="121"/>
      <c r="N222" s="121" t="s">
        <v>230</v>
      </c>
      <c r="O222" s="145" t="b">
        <f>E222&lt;=E48</f>
        <v>1</v>
      </c>
      <c r="P222" s="145" t="b">
        <f t="shared" ref="P222:T222" si="61">F222&lt;=F48</f>
        <v>1</v>
      </c>
      <c r="Q222" s="145" t="b">
        <f t="shared" si="61"/>
        <v>1</v>
      </c>
      <c r="R222" s="145" t="b">
        <f t="shared" si="61"/>
        <v>1</v>
      </c>
      <c r="S222" s="145" t="b">
        <f t="shared" si="61"/>
        <v>1</v>
      </c>
      <c r="T222" s="145" t="b">
        <f t="shared" si="61"/>
        <v>1</v>
      </c>
      <c r="U222" s="121"/>
      <c r="V222" s="121"/>
      <c r="W222" s="121"/>
      <c r="X222" s="121"/>
      <c r="Y222" s="121"/>
      <c r="Z222" s="121"/>
      <c r="AA222" s="121" t="s">
        <v>628</v>
      </c>
      <c r="AB222" s="121" t="s">
        <v>643</v>
      </c>
      <c r="AC222" s="121"/>
      <c r="AD222" s="121"/>
      <c r="AE222" s="121"/>
      <c r="AF222" s="121"/>
      <c r="AG222" s="121"/>
      <c r="AH222" s="121"/>
      <c r="AI222" s="121"/>
    </row>
    <row r="223" spans="1:35" s="95" customFormat="1" ht="12.95" customHeight="1" x14ac:dyDescent="0.2">
      <c r="A223" s="114"/>
      <c r="B223" s="121"/>
      <c r="C223" s="213" t="s">
        <v>614</v>
      </c>
      <c r="D223" s="213"/>
      <c r="E223" s="62">
        <v>0</v>
      </c>
      <c r="F223" s="62">
        <v>0</v>
      </c>
      <c r="G223" s="62">
        <v>0</v>
      </c>
      <c r="H223" s="62">
        <v>0</v>
      </c>
      <c r="I223" s="62">
        <v>0</v>
      </c>
      <c r="J223" s="62">
        <v>0</v>
      </c>
      <c r="K223" s="121"/>
      <c r="L223" s="121"/>
      <c r="M223" s="121"/>
      <c r="N223" s="121" t="s">
        <v>230</v>
      </c>
      <c r="O223" s="145" t="b">
        <f t="shared" ref="O223:T223" si="62">E223&lt;=E75</f>
        <v>1</v>
      </c>
      <c r="P223" s="145" t="b">
        <f t="shared" si="62"/>
        <v>1</v>
      </c>
      <c r="Q223" s="145" t="b">
        <f t="shared" si="62"/>
        <v>1</v>
      </c>
      <c r="R223" s="145" t="b">
        <f t="shared" si="62"/>
        <v>1</v>
      </c>
      <c r="S223" s="145" t="b">
        <f t="shared" si="62"/>
        <v>1</v>
      </c>
      <c r="T223" s="145" t="b">
        <f t="shared" si="62"/>
        <v>1</v>
      </c>
      <c r="U223" s="121"/>
      <c r="V223" s="121"/>
      <c r="W223" s="121"/>
      <c r="X223" s="121"/>
      <c r="Y223" s="121"/>
      <c r="Z223" s="121"/>
      <c r="AA223" s="121" t="s">
        <v>629</v>
      </c>
      <c r="AB223" s="121" t="s">
        <v>644</v>
      </c>
      <c r="AC223" s="121"/>
      <c r="AD223" s="121"/>
      <c r="AE223" s="121"/>
      <c r="AF223" s="121"/>
      <c r="AG223" s="121"/>
      <c r="AH223" s="121"/>
      <c r="AI223" s="121"/>
    </row>
    <row r="224" spans="1:35" s="95" customFormat="1" ht="12.95" customHeight="1" x14ac:dyDescent="0.2">
      <c r="A224" s="114"/>
      <c r="B224" s="121"/>
      <c r="C224" s="213" t="s">
        <v>616</v>
      </c>
      <c r="D224" s="213"/>
      <c r="E224" s="62">
        <v>0</v>
      </c>
      <c r="F224" s="62">
        <v>0</v>
      </c>
      <c r="G224" s="62">
        <v>0</v>
      </c>
      <c r="H224" s="62">
        <v>0</v>
      </c>
      <c r="I224" s="62">
        <v>0</v>
      </c>
      <c r="J224" s="62">
        <v>0</v>
      </c>
      <c r="K224" s="121"/>
      <c r="L224" s="121"/>
      <c r="M224" s="121"/>
      <c r="N224" s="121" t="s">
        <v>230</v>
      </c>
      <c r="O224" s="145" t="b">
        <f t="shared" ref="O224:T224" si="63">E224&lt;=E103</f>
        <v>1</v>
      </c>
      <c r="P224" s="145" t="b">
        <f t="shared" si="63"/>
        <v>1</v>
      </c>
      <c r="Q224" s="145" t="b">
        <f t="shared" si="63"/>
        <v>1</v>
      </c>
      <c r="R224" s="145" t="b">
        <f t="shared" si="63"/>
        <v>1</v>
      </c>
      <c r="S224" s="145" t="b">
        <f t="shared" si="63"/>
        <v>1</v>
      </c>
      <c r="T224" s="145" t="b">
        <f t="shared" si="63"/>
        <v>1</v>
      </c>
      <c r="U224" s="121"/>
      <c r="V224" s="121"/>
      <c r="W224" s="121"/>
      <c r="X224" s="121"/>
      <c r="Y224" s="121"/>
      <c r="Z224" s="121"/>
      <c r="AA224" s="121" t="s">
        <v>630</v>
      </c>
      <c r="AB224" s="121" t="s">
        <v>645</v>
      </c>
      <c r="AC224" s="121"/>
      <c r="AD224" s="121"/>
      <c r="AE224" s="121"/>
      <c r="AF224" s="121"/>
      <c r="AG224" s="121"/>
      <c r="AH224" s="121"/>
      <c r="AI224" s="121"/>
    </row>
    <row r="225" spans="1:35" s="95" customFormat="1" ht="12.95" customHeight="1" x14ac:dyDescent="0.2">
      <c r="A225" s="114"/>
      <c r="B225" s="121"/>
      <c r="C225" s="213" t="s">
        <v>615</v>
      </c>
      <c r="D225" s="213"/>
      <c r="E225" s="62">
        <v>0</v>
      </c>
      <c r="F225" s="62">
        <v>0</v>
      </c>
      <c r="G225" s="62">
        <v>0</v>
      </c>
      <c r="H225" s="62">
        <v>0</v>
      </c>
      <c r="I225" s="62">
        <v>0</v>
      </c>
      <c r="J225" s="62">
        <v>0</v>
      </c>
      <c r="K225" s="121"/>
      <c r="L225" s="121"/>
      <c r="M225" s="121"/>
      <c r="N225" s="121" t="s">
        <v>230</v>
      </c>
      <c r="O225" s="145" t="b">
        <f t="shared" ref="O225:T225" si="64">E225&lt;=E110</f>
        <v>1</v>
      </c>
      <c r="P225" s="145" t="b">
        <f t="shared" si="64"/>
        <v>1</v>
      </c>
      <c r="Q225" s="145" t="b">
        <f t="shared" si="64"/>
        <v>1</v>
      </c>
      <c r="R225" s="145" t="b">
        <f t="shared" si="64"/>
        <v>1</v>
      </c>
      <c r="S225" s="145" t="b">
        <f t="shared" si="64"/>
        <v>1</v>
      </c>
      <c r="T225" s="145" t="b">
        <f t="shared" si="64"/>
        <v>1</v>
      </c>
      <c r="U225" s="121"/>
      <c r="V225" s="121"/>
      <c r="W225" s="121"/>
      <c r="X225" s="121"/>
      <c r="Y225" s="121"/>
      <c r="Z225" s="121"/>
      <c r="AA225" s="121" t="s">
        <v>631</v>
      </c>
      <c r="AB225" s="121" t="s">
        <v>646</v>
      </c>
      <c r="AC225" s="121"/>
      <c r="AD225" s="121"/>
      <c r="AE225" s="121"/>
      <c r="AF225" s="121"/>
      <c r="AG225" s="121"/>
      <c r="AH225" s="121"/>
      <c r="AI225" s="121"/>
    </row>
    <row r="226" spans="1:35" s="95" customFormat="1" ht="12.95" customHeight="1" x14ac:dyDescent="0.2">
      <c r="A226" s="114"/>
      <c r="B226" s="121"/>
      <c r="C226" s="213" t="s">
        <v>654</v>
      </c>
      <c r="D226" s="213"/>
      <c r="E226" s="62">
        <v>0</v>
      </c>
      <c r="F226" s="62">
        <v>0</v>
      </c>
      <c r="G226" s="62">
        <v>0</v>
      </c>
      <c r="H226" s="62">
        <v>0</v>
      </c>
      <c r="I226" s="62">
        <v>0</v>
      </c>
      <c r="J226" s="62">
        <v>0</v>
      </c>
      <c r="K226" s="121"/>
      <c r="L226" s="121"/>
      <c r="M226" s="121"/>
      <c r="N226" s="121" t="s">
        <v>230</v>
      </c>
      <c r="O226" s="145" t="b">
        <f>E226&lt;=E632</f>
        <v>1</v>
      </c>
      <c r="P226" s="145" t="b">
        <f t="shared" ref="P226:T226" si="65">F226&lt;=F632</f>
        <v>1</v>
      </c>
      <c r="Q226" s="145" t="b">
        <f t="shared" si="65"/>
        <v>1</v>
      </c>
      <c r="R226" s="145" t="b">
        <f t="shared" si="65"/>
        <v>1</v>
      </c>
      <c r="S226" s="145" t="b">
        <f t="shared" si="65"/>
        <v>1</v>
      </c>
      <c r="T226" s="145" t="b">
        <f t="shared" si="65"/>
        <v>1</v>
      </c>
      <c r="U226" s="121"/>
      <c r="V226" s="121"/>
      <c r="W226" s="121"/>
      <c r="X226" s="121"/>
      <c r="Y226" s="121"/>
      <c r="Z226" s="121"/>
      <c r="AA226" s="121" t="s">
        <v>632</v>
      </c>
      <c r="AB226" s="121" t="s">
        <v>647</v>
      </c>
      <c r="AC226" s="121"/>
      <c r="AD226" s="121"/>
      <c r="AE226" s="121"/>
      <c r="AF226" s="121"/>
      <c r="AG226" s="121"/>
      <c r="AH226" s="121"/>
      <c r="AI226" s="121"/>
    </row>
    <row r="227" spans="1:35" s="95" customFormat="1" ht="12.75" customHeight="1" thickBot="1" x14ac:dyDescent="0.25">
      <c r="A227" s="122"/>
      <c r="B227" s="122"/>
      <c r="C227" s="68" t="s">
        <v>656</v>
      </c>
      <c r="D227" s="68"/>
      <c r="E227" s="69">
        <v>0</v>
      </c>
      <c r="F227" s="69">
        <v>0</v>
      </c>
      <c r="G227" s="69">
        <v>0</v>
      </c>
      <c r="H227" s="69">
        <v>0</v>
      </c>
      <c r="I227" s="69">
        <v>0</v>
      </c>
      <c r="J227" s="69">
        <v>0</v>
      </c>
      <c r="K227" s="121"/>
      <c r="L227" s="121"/>
      <c r="M227" s="121"/>
      <c r="N227" s="121" t="s">
        <v>230</v>
      </c>
      <c r="O227" s="145"/>
      <c r="P227" s="145"/>
      <c r="Q227" s="145"/>
      <c r="R227" s="145"/>
      <c r="S227" s="145"/>
      <c r="T227" s="145"/>
      <c r="U227" s="121"/>
      <c r="V227" s="121"/>
      <c r="W227" s="121"/>
      <c r="X227" s="121"/>
      <c r="Y227" s="121"/>
      <c r="Z227" s="121"/>
      <c r="AA227" s="121" t="s">
        <v>633</v>
      </c>
      <c r="AB227" s="121" t="s">
        <v>648</v>
      </c>
      <c r="AC227" s="121"/>
      <c r="AD227" s="121"/>
      <c r="AE227" s="121"/>
      <c r="AF227" s="121"/>
      <c r="AG227" s="121"/>
      <c r="AH227" s="121"/>
      <c r="AI227" s="121"/>
    </row>
  </sheetData>
  <mergeCells count="5">
    <mergeCell ref="A5:D5"/>
    <mergeCell ref="A6:D6"/>
    <mergeCell ref="A7:D7"/>
    <mergeCell ref="A194:D194"/>
    <mergeCell ref="C215:D215"/>
  </mergeCells>
  <conditionalFormatting sqref="E193:J193">
    <cfRule type="cellIs" dxfId="4" priority="1" operator="notEqual">
      <formula>0</formula>
    </cfRule>
  </conditionalFormatting>
  <dataValidations count="5">
    <dataValidation type="list" allowBlank="1" showErrorMessage="1" errorTitle="Expenditure Code" error="Please select a code from the drop-down list. Valid codes include:_x000a__x000a_i) Forecasts_x000a_ii) Budget forecasts_x000a_iii) Budget proposal_x000a_iv) Initial budget appropriations_x000a_v) Final budget appropriations_x000a_vi) Obligations_x000a_vii) Actual outlays_x000a_" sqref="E6:J6">
      <formula1>"i) Forecasts,ii) Budget forecasts,iii) Budget proposal,iv) Initial budget appropriations,v) Final budget appropriations,vi) Obligations,vii) Actual outlays"</formula1>
    </dataValidation>
    <dataValidation operator="greaterThanOrEqual" allowBlank="1" showInputMessage="1" showErrorMessage="1" sqref="E193:J194"/>
    <dataValidation type="list" allowBlank="1" showInputMessage="1" showErrorMessage="1" errorTitle="Number of decimals" error="Please choose the number of decimals from the drop down menu" sqref="J2">
      <formula1>"0,1,2,3,4"</formula1>
    </dataValidation>
    <dataValidation type="list" allowBlank="1" showErrorMessage="1" errorTitle="Fiscal Year" error="Please choose the fiscal starting year from the drop-down list." sqref="E7:J7">
      <formula1>"Jan,Feb,Mar,Apr,May,Jun,Jul,Aug,Sep,Oct,Nov,Dec"</formula1>
    </dataValidation>
    <dataValidation type="decimal" operator="greaterThanOrEqual" allowBlank="1" showInputMessage="1" showErrorMessage="1" error="Only positive entries allowed." sqref="E8:J192 E195:J227">
      <formula1>0</formula1>
    </dataValidation>
  </dataValidations>
  <pageMargins left="0.74803149606299213" right="0.74803149606299213" top="0.53" bottom="0.39" header="0.51181102362204722" footer="0.38"/>
  <pageSetup paperSize="9" scale="61" fitToHeight="13" orientation="landscape" r:id="rId1"/>
  <headerFooter alignWithMargins="0"/>
  <rowBreaks count="1" manualBreakCount="1">
    <brk id="72"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0" r:id="rId4" name="Button 6">
              <controlPr defaultSize="0" print="0" autoFill="0" autoPict="0" macro="[0]!run_checks">
                <anchor moveWithCells="1" sizeWithCells="1">
                  <from>
                    <xdr:col>8</xdr:col>
                    <xdr:colOff>28575</xdr:colOff>
                    <xdr:row>0</xdr:row>
                    <xdr:rowOff>85725</xdr:rowOff>
                  </from>
                  <to>
                    <xdr:col>9</xdr:col>
                    <xdr:colOff>0</xdr:colOff>
                    <xdr:row>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56"/>
  </sheetPr>
  <dimension ref="A1:AI229"/>
  <sheetViews>
    <sheetView showGridLines="0" zoomScaleNormal="100" zoomScaleSheetLayoutView="70" workbookViewId="0">
      <pane xSplit="4" ySplit="5" topLeftCell="E6" activePane="bottomRight" state="frozen"/>
      <selection activeCell="K38" sqref="K38"/>
      <selection pane="topRight" activeCell="K38" sqref="K38"/>
      <selection pane="bottomLeft" activeCell="K38" sqref="K38"/>
      <selection pane="bottomRight" activeCell="M24" sqref="M24"/>
    </sheetView>
  </sheetViews>
  <sheetFormatPr defaultRowHeight="12.75" x14ac:dyDescent="0.2"/>
  <cols>
    <col min="1" max="3" width="2.140625" style="8" customWidth="1"/>
    <col min="4" max="4" width="60.7109375" style="8" customWidth="1"/>
    <col min="5" max="10" width="14.42578125" style="8" customWidth="1"/>
    <col min="11" max="13" width="9.42578125" style="6" customWidth="1"/>
    <col min="14" max="14" width="9.42578125" style="6" hidden="1" customWidth="1"/>
    <col min="15" max="15" width="13.85546875" style="6" hidden="1" customWidth="1"/>
    <col min="16" max="26" width="9.140625" style="147" hidden="1" customWidth="1"/>
    <col min="27" max="27" width="13.85546875" style="6" hidden="1" customWidth="1"/>
    <col min="28" max="28" width="55" style="147" hidden="1" customWidth="1"/>
    <col min="29" max="35" width="9.140625" style="147"/>
  </cols>
  <sheetData>
    <row r="1" spans="1:35" s="194" customFormat="1" ht="15" customHeight="1" x14ac:dyDescent="0.25">
      <c r="A1" s="48" t="s">
        <v>134</v>
      </c>
      <c r="B1" s="47"/>
      <c r="C1" s="47"/>
      <c r="D1" s="46"/>
      <c r="E1" s="126" t="s">
        <v>136</v>
      </c>
      <c r="F1" s="3"/>
      <c r="G1" s="125"/>
      <c r="H1" s="125"/>
      <c r="I1" s="125"/>
      <c r="J1" s="195" t="s">
        <v>231</v>
      </c>
      <c r="K1" s="143"/>
      <c r="L1" s="204"/>
      <c r="M1" s="204"/>
      <c r="N1" s="205" t="s">
        <v>233</v>
      </c>
      <c r="O1" s="145"/>
      <c r="P1" s="145"/>
      <c r="Q1" s="145"/>
      <c r="R1" s="145"/>
      <c r="S1" s="145"/>
      <c r="T1" s="145"/>
      <c r="U1" s="145"/>
      <c r="V1" s="145"/>
      <c r="W1" s="145"/>
      <c r="X1" s="145"/>
      <c r="Y1" s="145"/>
      <c r="Z1" s="145"/>
      <c r="AA1" s="205" t="s">
        <v>261</v>
      </c>
      <c r="AB1" s="145"/>
      <c r="AC1" s="145"/>
      <c r="AD1" s="144"/>
      <c r="AE1" s="144"/>
      <c r="AF1" s="144"/>
      <c r="AG1" s="144"/>
      <c r="AH1" s="144"/>
      <c r="AI1" s="144"/>
    </row>
    <row r="2" spans="1:35" s="194" customFormat="1" ht="15" x14ac:dyDescent="0.25">
      <c r="A2" s="49" t="s">
        <v>0</v>
      </c>
      <c r="B2" s="2"/>
      <c r="C2" s="2"/>
      <c r="D2" s="2"/>
      <c r="E2" s="1"/>
      <c r="F2" s="127" t="str">
        <f>+START!A4</f>
        <v>Country</v>
      </c>
      <c r="G2" s="3"/>
      <c r="H2" s="127"/>
      <c r="I2" s="1"/>
      <c r="J2" s="142">
        <v>3</v>
      </c>
      <c r="K2" s="143"/>
      <c r="L2" s="145"/>
      <c r="M2" s="204"/>
      <c r="N2" s="204"/>
      <c r="O2" s="145"/>
      <c r="P2" s="145" t="s">
        <v>228</v>
      </c>
      <c r="Q2" s="145"/>
      <c r="R2" s="145"/>
      <c r="S2" s="145"/>
      <c r="T2" s="145"/>
      <c r="U2" s="145"/>
      <c r="V2" s="145"/>
      <c r="W2" s="145"/>
      <c r="X2" s="145"/>
      <c r="Y2" s="145"/>
      <c r="Z2" s="145"/>
      <c r="AA2" s="205"/>
      <c r="AB2" s="145"/>
      <c r="AC2" s="145"/>
      <c r="AD2" s="144"/>
      <c r="AE2" s="144"/>
      <c r="AF2" s="144"/>
      <c r="AG2" s="144"/>
      <c r="AH2" s="144"/>
      <c r="AI2" s="144"/>
    </row>
    <row r="3" spans="1:35" s="194" customFormat="1" ht="6.75" customHeight="1" x14ac:dyDescent="0.2">
      <c r="A3" s="3"/>
      <c r="B3" s="3"/>
      <c r="C3" s="3"/>
      <c r="D3" s="3"/>
      <c r="E3" s="4"/>
      <c r="F3" s="4"/>
      <c r="G3" s="4"/>
      <c r="H3" s="4"/>
      <c r="I3" s="4"/>
      <c r="J3" s="4"/>
      <c r="K3" s="141"/>
      <c r="L3" s="206"/>
      <c r="M3" s="206"/>
      <c r="N3" s="206"/>
      <c r="O3" s="207"/>
      <c r="P3" s="145"/>
      <c r="Q3" s="145"/>
      <c r="R3" s="145"/>
      <c r="S3" s="145"/>
      <c r="T3" s="145"/>
      <c r="U3" s="145"/>
      <c r="V3" s="145"/>
      <c r="W3" s="145"/>
      <c r="X3" s="145"/>
      <c r="Y3" s="145"/>
      <c r="Z3" s="145"/>
      <c r="AA3" s="207"/>
      <c r="AB3" s="145"/>
      <c r="AC3" s="145"/>
      <c r="AD3" s="144"/>
      <c r="AE3" s="144"/>
      <c r="AF3" s="144"/>
      <c r="AG3" s="144"/>
      <c r="AH3" s="144"/>
      <c r="AI3" s="144"/>
    </row>
    <row r="4" spans="1:35" s="8" customFormat="1" x14ac:dyDescent="0.2">
      <c r="A4" s="89" t="s">
        <v>216</v>
      </c>
      <c r="B4" s="43"/>
      <c r="C4" s="43"/>
      <c r="D4" s="43"/>
      <c r="E4" s="44">
        <v>2015</v>
      </c>
      <c r="F4" s="44">
        <v>2016</v>
      </c>
      <c r="G4" s="44">
        <v>2017</v>
      </c>
      <c r="H4" s="44">
        <v>2018</v>
      </c>
      <c r="I4" s="44" t="s">
        <v>612</v>
      </c>
      <c r="J4" s="45" t="s">
        <v>662</v>
      </c>
      <c r="K4" s="6"/>
      <c r="L4" s="145"/>
      <c r="M4" s="145"/>
      <c r="N4" s="145"/>
      <c r="O4" s="145">
        <f t="shared" ref="O4:T4" si="0">E4</f>
        <v>2015</v>
      </c>
      <c r="P4" s="145">
        <f t="shared" si="0"/>
        <v>2016</v>
      </c>
      <c r="Q4" s="145">
        <f t="shared" si="0"/>
        <v>2017</v>
      </c>
      <c r="R4" s="145">
        <f t="shared" si="0"/>
        <v>2018</v>
      </c>
      <c r="S4" s="145" t="str">
        <f t="shared" si="0"/>
        <v>2019Est</v>
      </c>
      <c r="T4" s="145" t="str">
        <f t="shared" si="0"/>
        <v>2020Est</v>
      </c>
      <c r="U4" s="145"/>
      <c r="V4" s="145"/>
      <c r="W4" s="145"/>
      <c r="X4" s="145"/>
      <c r="Y4" s="145"/>
      <c r="Z4" s="145"/>
      <c r="AA4" s="145"/>
      <c r="AB4" s="145"/>
      <c r="AC4" s="145"/>
      <c r="AD4" s="6"/>
      <c r="AE4" s="6"/>
      <c r="AF4" s="6"/>
      <c r="AG4" s="6"/>
      <c r="AH4" s="6"/>
      <c r="AI4" s="6"/>
    </row>
    <row r="5" spans="1:35" s="8" customFormat="1" ht="23.25" customHeight="1" thickBot="1" x14ac:dyDescent="0.25">
      <c r="A5" s="238" t="s">
        <v>469</v>
      </c>
      <c r="B5" s="238"/>
      <c r="C5" s="238"/>
      <c r="D5" s="239"/>
      <c r="E5" s="197" t="s">
        <v>135</v>
      </c>
      <c r="F5" s="197" t="s">
        <v>135</v>
      </c>
      <c r="G5" s="197" t="s">
        <v>135</v>
      </c>
      <c r="H5" s="197" t="s">
        <v>135</v>
      </c>
      <c r="I5" s="197" t="s">
        <v>135</v>
      </c>
      <c r="J5" s="197" t="s">
        <v>135</v>
      </c>
      <c r="K5" s="6"/>
      <c r="L5" s="6"/>
      <c r="M5" s="6"/>
      <c r="N5" s="145" t="s">
        <v>232</v>
      </c>
      <c r="O5" s="6">
        <f>VLOOKUP(J2,V7:W13,2,FALSE)</f>
        <v>1E-3</v>
      </c>
      <c r="P5" s="6"/>
      <c r="Q5" s="6"/>
      <c r="R5" s="6"/>
      <c r="S5" s="6"/>
      <c r="T5" s="6"/>
      <c r="U5" s="6"/>
      <c r="V5" s="6"/>
      <c r="W5" s="6"/>
      <c r="X5" s="6"/>
      <c r="Y5" s="6"/>
      <c r="Z5" s="6"/>
      <c r="AA5" s="6"/>
      <c r="AB5" s="6"/>
      <c r="AC5" s="6"/>
      <c r="AD5" s="6"/>
      <c r="AE5" s="6"/>
      <c r="AF5" s="6"/>
      <c r="AG5" s="6"/>
      <c r="AH5" s="6"/>
      <c r="AI5" s="6"/>
    </row>
    <row r="6" spans="1:35" s="7" customFormat="1" ht="13.5" thickBot="1" x14ac:dyDescent="0.25">
      <c r="A6" s="240" t="s">
        <v>138</v>
      </c>
      <c r="B6" s="240"/>
      <c r="C6" s="240"/>
      <c r="D6" s="240"/>
      <c r="E6" s="154"/>
      <c r="F6" s="155"/>
      <c r="G6" s="155"/>
      <c r="H6" s="155"/>
      <c r="I6" s="155"/>
      <c r="J6" s="156"/>
      <c r="K6" s="6"/>
      <c r="L6" s="6"/>
      <c r="M6" s="6"/>
      <c r="N6" s="6"/>
      <c r="O6" s="6"/>
      <c r="P6" s="6"/>
      <c r="Q6" s="6"/>
      <c r="R6" s="6"/>
      <c r="S6" s="6"/>
      <c r="T6" s="6"/>
      <c r="U6" s="6"/>
      <c r="V6" s="146" t="s">
        <v>234</v>
      </c>
      <c r="W6" s="146" t="s">
        <v>232</v>
      </c>
      <c r="X6" s="6"/>
      <c r="Y6" s="6"/>
      <c r="Z6" s="6"/>
      <c r="AA6" s="6"/>
      <c r="AB6" s="6"/>
      <c r="AC6" s="6"/>
      <c r="AD6" s="6"/>
      <c r="AE6" s="6"/>
      <c r="AF6" s="6"/>
      <c r="AG6" s="6"/>
      <c r="AH6" s="6"/>
      <c r="AI6" s="6"/>
    </row>
    <row r="7" spans="1:35" s="7" customFormat="1" ht="13.5" thickBot="1" x14ac:dyDescent="0.25">
      <c r="A7" s="240" t="s">
        <v>1</v>
      </c>
      <c r="B7" s="240"/>
      <c r="C7" s="240"/>
      <c r="D7" s="241"/>
      <c r="E7" s="90"/>
      <c r="F7" s="90"/>
      <c r="G7" s="90"/>
      <c r="H7" s="90"/>
      <c r="I7" s="90"/>
      <c r="J7" s="90"/>
      <c r="K7" s="6"/>
      <c r="L7" s="6"/>
      <c r="M7" s="6"/>
      <c r="N7" s="6"/>
      <c r="O7" s="6"/>
      <c r="P7" s="6"/>
      <c r="Q7" s="6"/>
      <c r="R7" s="6"/>
      <c r="S7" s="6"/>
      <c r="T7" s="6"/>
      <c r="U7" s="6"/>
      <c r="V7" s="6">
        <v>0</v>
      </c>
      <c r="W7" s="6">
        <v>1</v>
      </c>
      <c r="X7" s="6"/>
      <c r="Y7" s="6"/>
      <c r="Z7" s="6"/>
      <c r="AA7" s="6"/>
      <c r="AB7" s="6"/>
      <c r="AC7" s="6"/>
      <c r="AD7" s="6"/>
      <c r="AE7" s="6"/>
      <c r="AF7" s="6"/>
      <c r="AG7" s="6"/>
      <c r="AH7" s="6"/>
      <c r="AI7" s="6"/>
    </row>
    <row r="8" spans="1:35" ht="20.100000000000001" customHeight="1" thickBot="1" x14ac:dyDescent="0.25">
      <c r="A8" s="10" t="s">
        <v>221</v>
      </c>
      <c r="B8" s="13"/>
      <c r="C8" s="13"/>
      <c r="D8" s="13"/>
      <c r="E8" s="35">
        <v>0</v>
      </c>
      <c r="F8" s="35">
        <v>0</v>
      </c>
      <c r="G8" s="35">
        <v>0</v>
      </c>
      <c r="H8" s="35">
        <v>0</v>
      </c>
      <c r="I8" s="35">
        <v>0</v>
      </c>
      <c r="J8" s="35">
        <v>0</v>
      </c>
      <c r="K8" s="147"/>
      <c r="L8" s="147"/>
      <c r="M8" s="147"/>
      <c r="N8" s="147" t="s">
        <v>229</v>
      </c>
      <c r="O8" s="147" t="b">
        <f t="shared" ref="O8:T8" si="1">ROUND(ABS(E8-(E9+E14+E31+E44+E51)),$J$2)&lt;=$O$5</f>
        <v>1</v>
      </c>
      <c r="P8" s="147" t="b">
        <f t="shared" si="1"/>
        <v>1</v>
      </c>
      <c r="Q8" s="147" t="b">
        <f t="shared" si="1"/>
        <v>1</v>
      </c>
      <c r="R8" s="147" t="b">
        <f t="shared" si="1"/>
        <v>1</v>
      </c>
      <c r="S8" s="147" t="b">
        <f t="shared" si="1"/>
        <v>1</v>
      </c>
      <c r="T8" s="147" t="b">
        <f t="shared" si="1"/>
        <v>1</v>
      </c>
      <c r="V8" s="149">
        <v>1</v>
      </c>
      <c r="W8" s="149">
        <v>0.1</v>
      </c>
      <c r="AA8" s="147" t="s">
        <v>262</v>
      </c>
      <c r="AB8" s="147" t="s">
        <v>502</v>
      </c>
    </row>
    <row r="9" spans="1:35" s="93" customFormat="1" ht="12.95" customHeight="1" x14ac:dyDescent="0.2">
      <c r="A9" s="91"/>
      <c r="B9" s="14" t="s">
        <v>2</v>
      </c>
      <c r="C9" s="14"/>
      <c r="D9" s="15"/>
      <c r="E9" s="92">
        <v>0</v>
      </c>
      <c r="F9" s="92">
        <v>0</v>
      </c>
      <c r="G9" s="92">
        <v>0</v>
      </c>
      <c r="H9" s="92">
        <v>0</v>
      </c>
      <c r="I9" s="92">
        <v>0</v>
      </c>
      <c r="J9" s="92">
        <v>0</v>
      </c>
      <c r="K9" s="148"/>
      <c r="L9" s="147"/>
      <c r="M9" s="147"/>
      <c r="N9" s="121" t="s">
        <v>230</v>
      </c>
      <c r="O9" s="148" t="b">
        <f t="shared" ref="O9:T9" si="2">ROUND(ABS(E9-SUM(E10:E13)),$J$2)&lt;=$O$5</f>
        <v>1</v>
      </c>
      <c r="P9" s="148" t="b">
        <f t="shared" si="2"/>
        <v>1</v>
      </c>
      <c r="Q9" s="148" t="b">
        <f t="shared" si="2"/>
        <v>1</v>
      </c>
      <c r="R9" s="148" t="b">
        <f t="shared" si="2"/>
        <v>1</v>
      </c>
      <c r="S9" s="148" t="b">
        <f t="shared" si="2"/>
        <v>1</v>
      </c>
      <c r="T9" s="148" t="b">
        <f t="shared" si="2"/>
        <v>1</v>
      </c>
      <c r="U9" s="148"/>
      <c r="V9" s="150">
        <v>2</v>
      </c>
      <c r="W9" s="150">
        <v>0.01</v>
      </c>
      <c r="X9" s="148"/>
      <c r="Y9" s="148"/>
      <c r="Z9" s="148"/>
      <c r="AA9" s="148" t="s">
        <v>263</v>
      </c>
      <c r="AB9" s="148" t="s">
        <v>503</v>
      </c>
      <c r="AC9" s="148"/>
      <c r="AD9" s="148"/>
      <c r="AE9" s="148"/>
      <c r="AF9" s="148"/>
      <c r="AG9" s="148"/>
      <c r="AH9" s="148"/>
      <c r="AI9" s="148"/>
    </row>
    <row r="10" spans="1:35" ht="12.95" customHeight="1" x14ac:dyDescent="0.2">
      <c r="A10" s="11"/>
      <c r="B10" s="21"/>
      <c r="C10" s="23" t="s">
        <v>3</v>
      </c>
      <c r="D10" s="50"/>
      <c r="E10" s="20">
        <v>0</v>
      </c>
      <c r="F10" s="20">
        <v>0</v>
      </c>
      <c r="G10" s="20">
        <v>0</v>
      </c>
      <c r="H10" s="20">
        <v>0</v>
      </c>
      <c r="I10" s="20">
        <v>0</v>
      </c>
      <c r="J10" s="20">
        <v>0</v>
      </c>
      <c r="K10" s="147"/>
      <c r="L10" s="147"/>
      <c r="M10" s="147"/>
      <c r="N10" s="121" t="s">
        <v>230</v>
      </c>
      <c r="O10" s="147"/>
      <c r="V10" s="149">
        <v>3</v>
      </c>
      <c r="W10" s="149">
        <v>1E-3</v>
      </c>
      <c r="AA10" s="147" t="s">
        <v>264</v>
      </c>
      <c r="AB10" s="147" t="s">
        <v>3</v>
      </c>
    </row>
    <row r="11" spans="1:35" ht="12.95" customHeight="1" x14ac:dyDescent="0.2">
      <c r="A11" s="11"/>
      <c r="B11" s="11"/>
      <c r="C11" s="23" t="s">
        <v>4</v>
      </c>
      <c r="D11" s="50"/>
      <c r="E11" s="20">
        <v>0</v>
      </c>
      <c r="F11" s="20">
        <v>0</v>
      </c>
      <c r="G11" s="20">
        <v>0</v>
      </c>
      <c r="H11" s="20">
        <v>0</v>
      </c>
      <c r="I11" s="20">
        <v>0</v>
      </c>
      <c r="J11" s="20">
        <v>0</v>
      </c>
      <c r="K11" s="147"/>
      <c r="L11" s="147"/>
      <c r="M11" s="147"/>
      <c r="N11" s="121" t="s">
        <v>230</v>
      </c>
      <c r="O11" s="147"/>
      <c r="V11" s="149">
        <v>4</v>
      </c>
      <c r="W11" s="149">
        <v>1E-4</v>
      </c>
      <c r="AA11" s="147" t="s">
        <v>265</v>
      </c>
      <c r="AB11" s="147" t="s">
        <v>4</v>
      </c>
    </row>
    <row r="12" spans="1:35" ht="12.95" customHeight="1" x14ac:dyDescent="0.2">
      <c r="A12" s="11"/>
      <c r="B12" s="11"/>
      <c r="C12" s="23" t="s">
        <v>5</v>
      </c>
      <c r="D12" s="50"/>
      <c r="E12" s="20">
        <v>0</v>
      </c>
      <c r="F12" s="20">
        <v>0</v>
      </c>
      <c r="G12" s="20">
        <v>0</v>
      </c>
      <c r="H12" s="20">
        <v>0</v>
      </c>
      <c r="I12" s="20">
        <v>0</v>
      </c>
      <c r="J12" s="20">
        <v>0</v>
      </c>
      <c r="K12" s="147"/>
      <c r="L12" s="147"/>
      <c r="M12" s="147"/>
      <c r="N12" s="121" t="s">
        <v>230</v>
      </c>
      <c r="O12" s="147"/>
      <c r="V12" s="149">
        <v>5</v>
      </c>
      <c r="W12" s="149">
        <v>1.0000000000000001E-5</v>
      </c>
      <c r="AA12" s="147" t="s">
        <v>266</v>
      </c>
      <c r="AB12" s="147" t="s">
        <v>5</v>
      </c>
    </row>
    <row r="13" spans="1:35" ht="12.95" customHeight="1" x14ac:dyDescent="0.2">
      <c r="A13" s="11"/>
      <c r="B13" s="22"/>
      <c r="C13" s="23" t="s">
        <v>137</v>
      </c>
      <c r="D13" s="50"/>
      <c r="E13" s="20">
        <v>0</v>
      </c>
      <c r="F13" s="20">
        <v>0</v>
      </c>
      <c r="G13" s="20">
        <v>0</v>
      </c>
      <c r="H13" s="20">
        <v>0</v>
      </c>
      <c r="I13" s="20">
        <v>0</v>
      </c>
      <c r="J13" s="20">
        <v>0</v>
      </c>
      <c r="K13" s="147"/>
      <c r="L13" s="147"/>
      <c r="M13" s="147"/>
      <c r="N13" s="121" t="s">
        <v>230</v>
      </c>
      <c r="O13" s="147"/>
      <c r="V13" s="149">
        <v>6</v>
      </c>
      <c r="W13" s="149">
        <v>9.9999999999999995E-7</v>
      </c>
      <c r="AA13" s="147" t="s">
        <v>267</v>
      </c>
      <c r="AB13" s="147" t="s">
        <v>137</v>
      </c>
    </row>
    <row r="14" spans="1:35" s="93" customFormat="1" ht="12.95" customHeight="1" x14ac:dyDescent="0.2">
      <c r="A14" s="94"/>
      <c r="B14" s="16" t="s">
        <v>6</v>
      </c>
      <c r="C14" s="17"/>
      <c r="D14" s="18"/>
      <c r="E14" s="34">
        <v>0</v>
      </c>
      <c r="F14" s="34">
        <v>0</v>
      </c>
      <c r="G14" s="34">
        <v>0</v>
      </c>
      <c r="H14" s="34">
        <v>0</v>
      </c>
      <c r="I14" s="34">
        <v>0</v>
      </c>
      <c r="J14" s="34">
        <v>0</v>
      </c>
      <c r="K14" s="148"/>
      <c r="L14" s="148"/>
      <c r="M14" s="148"/>
      <c r="N14" s="121" t="s">
        <v>230</v>
      </c>
      <c r="O14" s="148" t="b">
        <f t="shared" ref="O14:T14" si="3">ROUND(ABS(E14-(E15+E19+E25+E30)),$J$2)&lt;=$O$5</f>
        <v>1</v>
      </c>
      <c r="P14" s="148" t="b">
        <f t="shared" si="3"/>
        <v>1</v>
      </c>
      <c r="Q14" s="148" t="b">
        <f t="shared" si="3"/>
        <v>1</v>
      </c>
      <c r="R14" s="148" t="b">
        <f t="shared" si="3"/>
        <v>1</v>
      </c>
      <c r="S14" s="148" t="b">
        <f t="shared" si="3"/>
        <v>1</v>
      </c>
      <c r="T14" s="148" t="b">
        <f t="shared" si="3"/>
        <v>1</v>
      </c>
      <c r="U14" s="148"/>
      <c r="V14" s="148"/>
      <c r="W14" s="148"/>
      <c r="X14" s="148"/>
      <c r="Y14" s="148"/>
      <c r="Z14" s="148"/>
      <c r="AA14" s="148" t="s">
        <v>268</v>
      </c>
      <c r="AB14" s="148" t="s">
        <v>504</v>
      </c>
      <c r="AC14" s="148"/>
      <c r="AD14" s="148"/>
      <c r="AE14" s="148"/>
      <c r="AF14" s="148"/>
      <c r="AG14" s="148"/>
      <c r="AH14" s="148"/>
      <c r="AI14" s="148"/>
    </row>
    <row r="15" spans="1:35" s="95" customFormat="1" ht="12.95" customHeight="1" x14ac:dyDescent="0.2">
      <c r="A15" s="11"/>
      <c r="B15" s="21"/>
      <c r="C15" s="23" t="s">
        <v>7</v>
      </c>
      <c r="D15" s="50"/>
      <c r="E15" s="20">
        <v>0</v>
      </c>
      <c r="F15" s="20">
        <v>0</v>
      </c>
      <c r="G15" s="20">
        <v>0</v>
      </c>
      <c r="H15" s="20">
        <v>0</v>
      </c>
      <c r="I15" s="20">
        <v>0</v>
      </c>
      <c r="J15" s="20">
        <v>0</v>
      </c>
      <c r="K15" s="121"/>
      <c r="L15" s="121"/>
      <c r="M15" s="121"/>
      <c r="N15" s="121" t="s">
        <v>230</v>
      </c>
      <c r="O15" s="121" t="b">
        <f t="shared" ref="O15:T15" si="4">ROUND(ABS(E15-SUM(E16:E18)),$J$2)&lt;=$O$5</f>
        <v>1</v>
      </c>
      <c r="P15" s="121" t="b">
        <f t="shared" si="4"/>
        <v>1</v>
      </c>
      <c r="Q15" s="121" t="b">
        <f t="shared" si="4"/>
        <v>1</v>
      </c>
      <c r="R15" s="121" t="b">
        <f t="shared" si="4"/>
        <v>1</v>
      </c>
      <c r="S15" s="121" t="b">
        <f t="shared" si="4"/>
        <v>1</v>
      </c>
      <c r="T15" s="121" t="b">
        <f t="shared" si="4"/>
        <v>1</v>
      </c>
      <c r="U15" s="121"/>
      <c r="V15" s="121"/>
      <c r="W15" s="121"/>
      <c r="X15" s="121"/>
      <c r="Y15" s="121"/>
      <c r="Z15" s="121"/>
      <c r="AA15" s="121" t="s">
        <v>269</v>
      </c>
      <c r="AB15" s="121" t="s">
        <v>7</v>
      </c>
      <c r="AC15" s="121"/>
      <c r="AD15" s="121"/>
      <c r="AE15" s="121"/>
      <c r="AF15" s="121"/>
      <c r="AG15" s="121"/>
      <c r="AH15" s="121"/>
      <c r="AI15" s="121"/>
    </row>
    <row r="16" spans="1:35" s="95" customFormat="1" ht="12.95" customHeight="1" x14ac:dyDescent="0.2">
      <c r="A16" s="11"/>
      <c r="B16" s="11"/>
      <c r="C16" s="21"/>
      <c r="D16" s="50" t="s">
        <v>8</v>
      </c>
      <c r="E16" s="20">
        <v>0</v>
      </c>
      <c r="F16" s="20">
        <v>0</v>
      </c>
      <c r="G16" s="20">
        <v>0</v>
      </c>
      <c r="H16" s="20">
        <v>0</v>
      </c>
      <c r="I16" s="20">
        <v>0</v>
      </c>
      <c r="J16" s="20">
        <v>0</v>
      </c>
      <c r="K16" s="121"/>
      <c r="L16" s="121"/>
      <c r="M16" s="121"/>
      <c r="N16" s="121" t="s">
        <v>230</v>
      </c>
      <c r="O16" s="121"/>
      <c r="P16" s="121"/>
      <c r="Q16" s="121"/>
      <c r="R16" s="121"/>
      <c r="S16" s="121"/>
      <c r="T16" s="121"/>
      <c r="U16" s="121"/>
      <c r="V16" s="121"/>
      <c r="W16" s="121"/>
      <c r="X16" s="121"/>
      <c r="Y16" s="121"/>
      <c r="Z16" s="121"/>
      <c r="AA16" s="121" t="s">
        <v>270</v>
      </c>
      <c r="AB16" s="121" t="s">
        <v>505</v>
      </c>
      <c r="AC16" s="121"/>
      <c r="AD16" s="121"/>
      <c r="AE16" s="121"/>
      <c r="AF16" s="121"/>
      <c r="AG16" s="121"/>
      <c r="AH16" s="121"/>
      <c r="AI16" s="121"/>
    </row>
    <row r="17" spans="1:35" s="95" customFormat="1" ht="12.95" customHeight="1" x14ac:dyDescent="0.2">
      <c r="A17" s="11"/>
      <c r="B17" s="11"/>
      <c r="C17" s="11"/>
      <c r="D17" s="50" t="s">
        <v>9</v>
      </c>
      <c r="E17" s="20">
        <v>0</v>
      </c>
      <c r="F17" s="20">
        <v>0</v>
      </c>
      <c r="G17" s="20">
        <v>0</v>
      </c>
      <c r="H17" s="20">
        <v>0</v>
      </c>
      <c r="I17" s="20">
        <v>0</v>
      </c>
      <c r="J17" s="20">
        <v>0</v>
      </c>
      <c r="K17" s="121"/>
      <c r="L17" s="121"/>
      <c r="M17" s="121"/>
      <c r="N17" s="121" t="s">
        <v>230</v>
      </c>
      <c r="O17" s="121"/>
      <c r="P17" s="121"/>
      <c r="Q17" s="121"/>
      <c r="R17" s="121"/>
      <c r="S17" s="121"/>
      <c r="T17" s="121"/>
      <c r="U17" s="121"/>
      <c r="V17" s="121"/>
      <c r="W17" s="121"/>
      <c r="X17" s="121"/>
      <c r="Y17" s="121"/>
      <c r="Z17" s="121"/>
      <c r="AA17" s="121" t="s">
        <v>271</v>
      </c>
      <c r="AB17" s="121" t="s">
        <v>506</v>
      </c>
      <c r="AC17" s="121"/>
      <c r="AD17" s="121"/>
      <c r="AE17" s="121"/>
      <c r="AF17" s="121"/>
      <c r="AG17" s="121"/>
      <c r="AH17" s="121"/>
      <c r="AI17" s="121"/>
    </row>
    <row r="18" spans="1:35" s="95" customFormat="1" ht="12.95" customHeight="1" x14ac:dyDescent="0.2">
      <c r="A18" s="11"/>
      <c r="B18" s="11"/>
      <c r="C18" s="22"/>
      <c r="D18" s="50" t="s">
        <v>139</v>
      </c>
      <c r="E18" s="20">
        <v>0</v>
      </c>
      <c r="F18" s="20">
        <v>0</v>
      </c>
      <c r="G18" s="20">
        <v>0</v>
      </c>
      <c r="H18" s="20">
        <v>0</v>
      </c>
      <c r="I18" s="20">
        <v>0</v>
      </c>
      <c r="J18" s="20">
        <v>0</v>
      </c>
      <c r="K18" s="121"/>
      <c r="L18" s="121"/>
      <c r="M18" s="121"/>
      <c r="N18" s="121" t="s">
        <v>230</v>
      </c>
      <c r="O18" s="121"/>
      <c r="P18" s="121"/>
      <c r="Q18" s="121"/>
      <c r="R18" s="121"/>
      <c r="S18" s="121"/>
      <c r="T18" s="121"/>
      <c r="U18" s="121"/>
      <c r="V18" s="121"/>
      <c r="W18" s="121"/>
      <c r="X18" s="121"/>
      <c r="Y18" s="121"/>
      <c r="Z18" s="121"/>
      <c r="AA18" s="121" t="s">
        <v>272</v>
      </c>
      <c r="AB18" s="121" t="s">
        <v>507</v>
      </c>
      <c r="AC18" s="121"/>
      <c r="AD18" s="121"/>
      <c r="AE18" s="121"/>
      <c r="AF18" s="121"/>
      <c r="AG18" s="121"/>
      <c r="AH18" s="121"/>
      <c r="AI18" s="121"/>
    </row>
    <row r="19" spans="1:35" s="95" customFormat="1" ht="12.95" customHeight="1" x14ac:dyDescent="0.2">
      <c r="A19" s="11"/>
      <c r="B19" s="11"/>
      <c r="C19" s="23" t="s">
        <v>10</v>
      </c>
      <c r="D19" s="50"/>
      <c r="E19" s="20">
        <v>0</v>
      </c>
      <c r="F19" s="20">
        <v>0</v>
      </c>
      <c r="G19" s="20">
        <v>0</v>
      </c>
      <c r="H19" s="20">
        <v>0</v>
      </c>
      <c r="I19" s="20">
        <v>0</v>
      </c>
      <c r="J19" s="20">
        <v>0</v>
      </c>
      <c r="K19" s="121"/>
      <c r="L19" s="121"/>
      <c r="M19" s="121"/>
      <c r="N19" s="121" t="s">
        <v>230</v>
      </c>
      <c r="O19" s="121" t="b">
        <f t="shared" ref="O19:T19" si="5">ROUND(ABS(E19-SUM(E20:E24)),$J$2)&lt;=$O$5</f>
        <v>1</v>
      </c>
      <c r="P19" s="121" t="b">
        <f t="shared" si="5"/>
        <v>1</v>
      </c>
      <c r="Q19" s="121" t="b">
        <f t="shared" si="5"/>
        <v>1</v>
      </c>
      <c r="R19" s="121" t="b">
        <f t="shared" si="5"/>
        <v>1</v>
      </c>
      <c r="S19" s="121" t="b">
        <f t="shared" si="5"/>
        <v>1</v>
      </c>
      <c r="T19" s="121" t="b">
        <f t="shared" si="5"/>
        <v>1</v>
      </c>
      <c r="U19" s="121"/>
      <c r="V19" s="121"/>
      <c r="W19" s="121"/>
      <c r="X19" s="121"/>
      <c r="Y19" s="121"/>
      <c r="Z19" s="121"/>
      <c r="AA19" s="121" t="s">
        <v>273</v>
      </c>
      <c r="AB19" s="121" t="s">
        <v>274</v>
      </c>
      <c r="AC19" s="121"/>
      <c r="AD19" s="121"/>
      <c r="AE19" s="121"/>
      <c r="AF19" s="121"/>
      <c r="AG19" s="121"/>
      <c r="AH19" s="121"/>
      <c r="AI19" s="121"/>
    </row>
    <row r="20" spans="1:35" s="95" customFormat="1" ht="24" customHeight="1" x14ac:dyDescent="0.2">
      <c r="A20" s="11"/>
      <c r="B20" s="11"/>
      <c r="C20" s="21"/>
      <c r="D20" s="50" t="s">
        <v>129</v>
      </c>
      <c r="E20" s="20">
        <v>0</v>
      </c>
      <c r="F20" s="20">
        <v>0</v>
      </c>
      <c r="G20" s="20">
        <v>0</v>
      </c>
      <c r="H20" s="20">
        <v>0</v>
      </c>
      <c r="I20" s="20">
        <v>0</v>
      </c>
      <c r="J20" s="20">
        <v>0</v>
      </c>
      <c r="K20" s="121"/>
      <c r="L20" s="121"/>
      <c r="M20" s="121"/>
      <c r="N20" s="121" t="s">
        <v>230</v>
      </c>
      <c r="O20" s="121"/>
      <c r="P20" s="121"/>
      <c r="Q20" s="121"/>
      <c r="R20" s="121"/>
      <c r="S20" s="121"/>
      <c r="T20" s="121"/>
      <c r="U20" s="121"/>
      <c r="V20" s="121"/>
      <c r="W20" s="121"/>
      <c r="X20" s="121"/>
      <c r="Y20" s="121"/>
      <c r="Z20" s="121"/>
      <c r="AA20" s="121" t="s">
        <v>275</v>
      </c>
      <c r="AB20" s="121" t="s">
        <v>508</v>
      </c>
      <c r="AC20" s="121"/>
      <c r="AD20" s="121"/>
      <c r="AE20" s="121"/>
      <c r="AF20" s="121"/>
      <c r="AG20" s="121"/>
      <c r="AH20" s="121"/>
      <c r="AI20" s="121"/>
    </row>
    <row r="21" spans="1:35" s="95" customFormat="1" ht="12.95" customHeight="1" x14ac:dyDescent="0.2">
      <c r="A21" s="11"/>
      <c r="B21" s="11"/>
      <c r="C21" s="11"/>
      <c r="D21" s="50" t="s">
        <v>11</v>
      </c>
      <c r="E21" s="20">
        <v>0</v>
      </c>
      <c r="F21" s="20">
        <v>0</v>
      </c>
      <c r="G21" s="20">
        <v>0</v>
      </c>
      <c r="H21" s="20">
        <v>0</v>
      </c>
      <c r="I21" s="20">
        <v>0</v>
      </c>
      <c r="J21" s="20">
        <v>0</v>
      </c>
      <c r="K21" s="121"/>
      <c r="L21" s="121"/>
      <c r="M21" s="121"/>
      <c r="N21" s="121" t="s">
        <v>230</v>
      </c>
      <c r="O21" s="121"/>
      <c r="P21" s="121"/>
      <c r="Q21" s="121"/>
      <c r="R21" s="121"/>
      <c r="S21" s="121"/>
      <c r="T21" s="121"/>
      <c r="U21" s="121"/>
      <c r="V21" s="121"/>
      <c r="W21" s="121"/>
      <c r="X21" s="121"/>
      <c r="Y21" s="121"/>
      <c r="Z21" s="121"/>
      <c r="AA21" s="121" t="s">
        <v>276</v>
      </c>
      <c r="AB21" s="121" t="s">
        <v>509</v>
      </c>
      <c r="AC21" s="121"/>
      <c r="AD21" s="121"/>
      <c r="AE21" s="121"/>
      <c r="AF21" s="121"/>
      <c r="AG21" s="121"/>
      <c r="AH21" s="121"/>
      <c r="AI21" s="121"/>
    </row>
    <row r="22" spans="1:35" s="95" customFormat="1" ht="12.95" customHeight="1" x14ac:dyDescent="0.2">
      <c r="A22" s="11"/>
      <c r="B22" s="11"/>
      <c r="C22" s="11"/>
      <c r="D22" s="50" t="s">
        <v>12</v>
      </c>
      <c r="E22" s="20">
        <v>0</v>
      </c>
      <c r="F22" s="20">
        <v>0</v>
      </c>
      <c r="G22" s="20">
        <v>0</v>
      </c>
      <c r="H22" s="20">
        <v>0</v>
      </c>
      <c r="I22" s="20">
        <v>0</v>
      </c>
      <c r="J22" s="20">
        <v>0</v>
      </c>
      <c r="K22" s="121"/>
      <c r="L22" s="121"/>
      <c r="M22" s="121"/>
      <c r="N22" s="121" t="s">
        <v>230</v>
      </c>
      <c r="O22" s="121"/>
      <c r="P22" s="121"/>
      <c r="Q22" s="121"/>
      <c r="R22" s="121"/>
      <c r="S22" s="121"/>
      <c r="T22" s="121"/>
      <c r="U22" s="121"/>
      <c r="V22" s="121"/>
      <c r="W22" s="121"/>
      <c r="X22" s="121"/>
      <c r="Y22" s="121"/>
      <c r="Z22" s="121"/>
      <c r="AA22" s="121" t="s">
        <v>277</v>
      </c>
      <c r="AB22" s="121" t="s">
        <v>510</v>
      </c>
      <c r="AC22" s="121"/>
      <c r="AD22" s="121"/>
      <c r="AE22" s="121"/>
      <c r="AF22" s="121"/>
      <c r="AG22" s="121"/>
      <c r="AH22" s="121"/>
      <c r="AI22" s="121"/>
    </row>
    <row r="23" spans="1:35" s="95" customFormat="1" ht="12.95" customHeight="1" x14ac:dyDescent="0.2">
      <c r="A23" s="11"/>
      <c r="B23" s="11"/>
      <c r="C23" s="11"/>
      <c r="D23" s="50" t="s">
        <v>13</v>
      </c>
      <c r="E23" s="20">
        <v>0</v>
      </c>
      <c r="F23" s="20">
        <v>0</v>
      </c>
      <c r="G23" s="20">
        <v>0</v>
      </c>
      <c r="H23" s="20">
        <v>0</v>
      </c>
      <c r="I23" s="20">
        <v>0</v>
      </c>
      <c r="J23" s="20">
        <v>0</v>
      </c>
      <c r="K23" s="121"/>
      <c r="L23" s="121"/>
      <c r="M23" s="121"/>
      <c r="N23" s="121" t="s">
        <v>230</v>
      </c>
      <c r="O23" s="121"/>
      <c r="P23" s="121"/>
      <c r="Q23" s="121"/>
      <c r="R23" s="121"/>
      <c r="S23" s="121"/>
      <c r="T23" s="121"/>
      <c r="U23" s="121"/>
      <c r="V23" s="121"/>
      <c r="W23" s="121"/>
      <c r="X23" s="121"/>
      <c r="Y23" s="121"/>
      <c r="Z23" s="121"/>
      <c r="AA23" s="121" t="s">
        <v>278</v>
      </c>
      <c r="AB23" s="121" t="s">
        <v>511</v>
      </c>
      <c r="AC23" s="121"/>
      <c r="AD23" s="121"/>
      <c r="AE23" s="121"/>
      <c r="AF23" s="121"/>
      <c r="AG23" s="121"/>
      <c r="AH23" s="121"/>
      <c r="AI23" s="121"/>
    </row>
    <row r="24" spans="1:35" s="95" customFormat="1" ht="12.95" customHeight="1" x14ac:dyDescent="0.2">
      <c r="A24" s="11"/>
      <c r="B24" s="11"/>
      <c r="C24" s="22"/>
      <c r="D24" s="50" t="s">
        <v>140</v>
      </c>
      <c r="E24" s="20">
        <v>0</v>
      </c>
      <c r="F24" s="20">
        <v>0</v>
      </c>
      <c r="G24" s="20">
        <v>0</v>
      </c>
      <c r="H24" s="20">
        <v>0</v>
      </c>
      <c r="I24" s="20">
        <v>0</v>
      </c>
      <c r="J24" s="20">
        <v>0</v>
      </c>
      <c r="K24" s="121"/>
      <c r="L24" s="121"/>
      <c r="M24" s="121"/>
      <c r="N24" s="121" t="s">
        <v>230</v>
      </c>
      <c r="O24" s="121"/>
      <c r="P24" s="121"/>
      <c r="Q24" s="121"/>
      <c r="R24" s="121"/>
      <c r="S24" s="121"/>
      <c r="T24" s="121"/>
      <c r="U24" s="121"/>
      <c r="V24" s="121"/>
      <c r="W24" s="121"/>
      <c r="X24" s="121"/>
      <c r="Y24" s="121"/>
      <c r="Z24" s="121"/>
      <c r="AA24" s="121" t="s">
        <v>279</v>
      </c>
      <c r="AB24" s="121" t="s">
        <v>512</v>
      </c>
      <c r="AC24" s="121"/>
      <c r="AD24" s="121"/>
      <c r="AE24" s="121"/>
      <c r="AF24" s="121"/>
      <c r="AG24" s="121"/>
      <c r="AH24" s="121"/>
      <c r="AI24" s="121"/>
    </row>
    <row r="25" spans="1:35" s="95" customFormat="1" ht="12.95" customHeight="1" x14ac:dyDescent="0.2">
      <c r="A25" s="11"/>
      <c r="B25" s="11"/>
      <c r="C25" s="23" t="s">
        <v>14</v>
      </c>
      <c r="D25" s="50"/>
      <c r="E25" s="20">
        <v>0</v>
      </c>
      <c r="F25" s="20">
        <v>0</v>
      </c>
      <c r="G25" s="20">
        <v>0</v>
      </c>
      <c r="H25" s="20">
        <v>0</v>
      </c>
      <c r="I25" s="20">
        <v>0</v>
      </c>
      <c r="J25" s="20">
        <v>0</v>
      </c>
      <c r="K25" s="121"/>
      <c r="L25" s="121"/>
      <c r="M25" s="121"/>
      <c r="N25" s="121" t="s">
        <v>230</v>
      </c>
      <c r="O25" s="121" t="b">
        <f t="shared" ref="O25:T25" si="6">ROUND(ABS(E25-SUM(E26:E29)),$J$2)&lt;=$O$5</f>
        <v>1</v>
      </c>
      <c r="P25" s="121" t="b">
        <f t="shared" si="6"/>
        <v>1</v>
      </c>
      <c r="Q25" s="121" t="b">
        <f t="shared" si="6"/>
        <v>1</v>
      </c>
      <c r="R25" s="121" t="b">
        <f t="shared" si="6"/>
        <v>1</v>
      </c>
      <c r="S25" s="121" t="b">
        <f t="shared" si="6"/>
        <v>1</v>
      </c>
      <c r="T25" s="121" t="b">
        <f t="shared" si="6"/>
        <v>1</v>
      </c>
      <c r="U25" s="121"/>
      <c r="V25" s="121"/>
      <c r="W25" s="121"/>
      <c r="X25" s="121"/>
      <c r="Y25" s="121"/>
      <c r="Z25" s="121"/>
      <c r="AA25" s="121" t="s">
        <v>280</v>
      </c>
      <c r="AB25" s="121" t="s">
        <v>513</v>
      </c>
      <c r="AC25" s="121"/>
      <c r="AD25" s="121"/>
      <c r="AE25" s="121"/>
      <c r="AF25" s="121"/>
      <c r="AG25" s="121"/>
      <c r="AH25" s="121"/>
      <c r="AI25" s="121"/>
    </row>
    <row r="26" spans="1:35" s="95" customFormat="1" ht="12.95" customHeight="1" x14ac:dyDescent="0.2">
      <c r="A26" s="11"/>
      <c r="B26" s="11"/>
      <c r="C26" s="51"/>
      <c r="D26" s="50" t="s">
        <v>15</v>
      </c>
      <c r="E26" s="20">
        <v>0</v>
      </c>
      <c r="F26" s="20">
        <v>0</v>
      </c>
      <c r="G26" s="20">
        <v>0</v>
      </c>
      <c r="H26" s="20">
        <v>0</v>
      </c>
      <c r="I26" s="20">
        <v>0</v>
      </c>
      <c r="J26" s="20">
        <v>0</v>
      </c>
      <c r="K26" s="121"/>
      <c r="L26" s="121"/>
      <c r="M26" s="121"/>
      <c r="N26" s="121" t="s">
        <v>230</v>
      </c>
      <c r="O26" s="121"/>
      <c r="P26" s="121"/>
      <c r="Q26" s="121"/>
      <c r="R26" s="121"/>
      <c r="S26" s="121"/>
      <c r="T26" s="121"/>
      <c r="U26" s="121"/>
      <c r="V26" s="121"/>
      <c r="W26" s="121"/>
      <c r="X26" s="121"/>
      <c r="Y26" s="121"/>
      <c r="Z26" s="121"/>
      <c r="AA26" s="121" t="s">
        <v>281</v>
      </c>
      <c r="AB26" s="121" t="s">
        <v>514</v>
      </c>
      <c r="AC26" s="121"/>
      <c r="AD26" s="121"/>
      <c r="AE26" s="121"/>
      <c r="AF26" s="121"/>
      <c r="AG26" s="121"/>
      <c r="AH26" s="121"/>
      <c r="AI26" s="121"/>
    </row>
    <row r="27" spans="1:35" s="95" customFormat="1" ht="12.95" customHeight="1" x14ac:dyDescent="0.2">
      <c r="A27" s="11"/>
      <c r="B27" s="11"/>
      <c r="C27" s="52"/>
      <c r="D27" s="50" t="s">
        <v>16</v>
      </c>
      <c r="E27" s="20">
        <v>0</v>
      </c>
      <c r="F27" s="20">
        <v>0</v>
      </c>
      <c r="G27" s="20">
        <v>0</v>
      </c>
      <c r="H27" s="20">
        <v>0</v>
      </c>
      <c r="I27" s="20">
        <v>0</v>
      </c>
      <c r="J27" s="20">
        <v>0</v>
      </c>
      <c r="K27" s="121"/>
      <c r="L27" s="121"/>
      <c r="M27" s="121"/>
      <c r="N27" s="121" t="s">
        <v>230</v>
      </c>
      <c r="O27" s="121"/>
      <c r="P27" s="121"/>
      <c r="Q27" s="121"/>
      <c r="R27" s="121"/>
      <c r="S27" s="121"/>
      <c r="T27" s="121"/>
      <c r="U27" s="121"/>
      <c r="V27" s="121"/>
      <c r="W27" s="121"/>
      <c r="X27" s="121"/>
      <c r="Y27" s="121"/>
      <c r="Z27" s="121"/>
      <c r="AA27" s="121" t="s">
        <v>282</v>
      </c>
      <c r="AB27" s="121" t="s">
        <v>515</v>
      </c>
      <c r="AC27" s="121"/>
      <c r="AD27" s="121"/>
      <c r="AE27" s="121"/>
      <c r="AF27" s="121"/>
      <c r="AG27" s="121"/>
      <c r="AH27" s="121"/>
      <c r="AI27" s="121"/>
    </row>
    <row r="28" spans="1:35" s="95" customFormat="1" ht="12.95" customHeight="1" x14ac:dyDescent="0.2">
      <c r="A28" s="11"/>
      <c r="B28" s="11"/>
      <c r="C28" s="11"/>
      <c r="D28" s="50" t="s">
        <v>17</v>
      </c>
      <c r="E28" s="20">
        <v>0</v>
      </c>
      <c r="F28" s="20">
        <v>0</v>
      </c>
      <c r="G28" s="20">
        <v>0</v>
      </c>
      <c r="H28" s="20">
        <v>0</v>
      </c>
      <c r="I28" s="20">
        <v>0</v>
      </c>
      <c r="J28" s="20">
        <v>0</v>
      </c>
      <c r="K28" s="121"/>
      <c r="L28" s="121"/>
      <c r="M28" s="121"/>
      <c r="N28" s="121" t="s">
        <v>230</v>
      </c>
      <c r="O28" s="121"/>
      <c r="P28" s="121"/>
      <c r="Q28" s="121"/>
      <c r="R28" s="121"/>
      <c r="S28" s="121"/>
      <c r="T28" s="121"/>
      <c r="U28" s="121"/>
      <c r="V28" s="121"/>
      <c r="W28" s="121"/>
      <c r="X28" s="121"/>
      <c r="Y28" s="121"/>
      <c r="Z28" s="121"/>
      <c r="AA28" s="121" t="s">
        <v>283</v>
      </c>
      <c r="AB28" s="121" t="s">
        <v>516</v>
      </c>
      <c r="AC28" s="121"/>
      <c r="AD28" s="121"/>
      <c r="AE28" s="121"/>
      <c r="AF28" s="121"/>
      <c r="AG28" s="121"/>
      <c r="AH28" s="121"/>
      <c r="AI28" s="121"/>
    </row>
    <row r="29" spans="1:35" s="95" customFormat="1" ht="12.95" customHeight="1" x14ac:dyDescent="0.2">
      <c r="A29" s="11"/>
      <c r="B29" s="11"/>
      <c r="C29" s="22"/>
      <c r="D29" s="70" t="s">
        <v>141</v>
      </c>
      <c r="E29" s="20">
        <v>0</v>
      </c>
      <c r="F29" s="20">
        <v>0</v>
      </c>
      <c r="G29" s="20">
        <v>0</v>
      </c>
      <c r="H29" s="20">
        <v>0</v>
      </c>
      <c r="I29" s="20">
        <v>0</v>
      </c>
      <c r="J29" s="20">
        <v>0</v>
      </c>
      <c r="K29" s="121"/>
      <c r="L29" s="121"/>
      <c r="M29" s="121"/>
      <c r="N29" s="121" t="s">
        <v>230</v>
      </c>
      <c r="O29" s="121"/>
      <c r="P29" s="121"/>
      <c r="Q29" s="121"/>
      <c r="R29" s="121"/>
      <c r="S29" s="121"/>
      <c r="T29" s="121"/>
      <c r="U29" s="121"/>
      <c r="V29" s="121"/>
      <c r="W29" s="121"/>
      <c r="X29" s="121"/>
      <c r="Y29" s="121"/>
      <c r="Z29" s="121"/>
      <c r="AA29" s="121" t="s">
        <v>284</v>
      </c>
      <c r="AB29" s="121" t="s">
        <v>517</v>
      </c>
      <c r="AC29" s="121"/>
      <c r="AD29" s="121"/>
      <c r="AE29" s="121"/>
      <c r="AF29" s="121"/>
      <c r="AG29" s="121"/>
      <c r="AH29" s="121"/>
      <c r="AI29" s="121"/>
    </row>
    <row r="30" spans="1:35" s="95" customFormat="1" ht="12.95" customHeight="1" x14ac:dyDescent="0.2">
      <c r="A30" s="11"/>
      <c r="B30" s="22"/>
      <c r="C30" s="70" t="s">
        <v>142</v>
      </c>
      <c r="D30" s="50"/>
      <c r="E30" s="20">
        <v>0</v>
      </c>
      <c r="F30" s="20">
        <v>0</v>
      </c>
      <c r="G30" s="20">
        <v>0</v>
      </c>
      <c r="H30" s="20">
        <v>0</v>
      </c>
      <c r="I30" s="20">
        <v>0</v>
      </c>
      <c r="J30" s="20">
        <v>0</v>
      </c>
      <c r="K30" s="121"/>
      <c r="L30" s="121"/>
      <c r="M30" s="121"/>
      <c r="N30" s="121" t="s">
        <v>230</v>
      </c>
      <c r="O30" s="121"/>
      <c r="P30" s="121"/>
      <c r="Q30" s="121"/>
      <c r="R30" s="121"/>
      <c r="S30" s="121"/>
      <c r="T30" s="121"/>
      <c r="U30" s="121"/>
      <c r="V30" s="121"/>
      <c r="W30" s="121"/>
      <c r="X30" s="121"/>
      <c r="Y30" s="121"/>
      <c r="Z30" s="121"/>
      <c r="AA30" s="121" t="s">
        <v>285</v>
      </c>
      <c r="AB30" s="121" t="s">
        <v>286</v>
      </c>
      <c r="AC30" s="121"/>
      <c r="AD30" s="121"/>
      <c r="AE30" s="121"/>
      <c r="AF30" s="121"/>
      <c r="AG30" s="121"/>
      <c r="AH30" s="121"/>
      <c r="AI30" s="121"/>
    </row>
    <row r="31" spans="1:35" s="93" customFormat="1" ht="12.95" customHeight="1" x14ac:dyDescent="0.2">
      <c r="A31" s="91"/>
      <c r="B31" s="17" t="s">
        <v>18</v>
      </c>
      <c r="C31" s="17"/>
      <c r="D31" s="18"/>
      <c r="E31" s="34">
        <v>0</v>
      </c>
      <c r="F31" s="34">
        <v>0</v>
      </c>
      <c r="G31" s="34">
        <v>0</v>
      </c>
      <c r="H31" s="34">
        <v>0</v>
      </c>
      <c r="I31" s="34">
        <v>0</v>
      </c>
      <c r="J31" s="34">
        <v>0</v>
      </c>
      <c r="K31" s="148"/>
      <c r="L31" s="148"/>
      <c r="M31" s="148"/>
      <c r="N31" s="121" t="s">
        <v>230</v>
      </c>
      <c r="O31" s="148" t="b">
        <f t="shared" ref="O31:T31" si="7">ROUND(ABS(E31-(E32+E41+E42+E43)),$J$2)&lt;=$O$5</f>
        <v>1</v>
      </c>
      <c r="P31" s="148" t="b">
        <f t="shared" si="7"/>
        <v>1</v>
      </c>
      <c r="Q31" s="148" t="b">
        <f t="shared" si="7"/>
        <v>1</v>
      </c>
      <c r="R31" s="148" t="b">
        <f t="shared" si="7"/>
        <v>1</v>
      </c>
      <c r="S31" s="148" t="b">
        <f t="shared" si="7"/>
        <v>1</v>
      </c>
      <c r="T31" s="148" t="b">
        <f t="shared" si="7"/>
        <v>1</v>
      </c>
      <c r="U31" s="148"/>
      <c r="V31" s="148"/>
      <c r="W31" s="148"/>
      <c r="X31" s="148"/>
      <c r="Y31" s="148"/>
      <c r="Z31" s="148"/>
      <c r="AA31" s="148" t="s">
        <v>287</v>
      </c>
      <c r="AB31" s="148" t="s">
        <v>518</v>
      </c>
      <c r="AC31" s="148"/>
      <c r="AD31" s="148"/>
      <c r="AE31" s="148"/>
      <c r="AF31" s="148"/>
      <c r="AG31" s="148"/>
      <c r="AH31" s="148"/>
      <c r="AI31" s="148"/>
    </row>
    <row r="32" spans="1:35" s="95" customFormat="1" ht="12.95" customHeight="1" x14ac:dyDescent="0.2">
      <c r="A32" s="11"/>
      <c r="B32" s="21"/>
      <c r="C32" s="23" t="s">
        <v>19</v>
      </c>
      <c r="D32" s="50"/>
      <c r="E32" s="20">
        <v>0</v>
      </c>
      <c r="F32" s="20">
        <v>0</v>
      </c>
      <c r="G32" s="20">
        <v>0</v>
      </c>
      <c r="H32" s="20">
        <v>0</v>
      </c>
      <c r="I32" s="20">
        <v>0</v>
      </c>
      <c r="J32" s="20">
        <v>0</v>
      </c>
      <c r="K32" s="121"/>
      <c r="L32" s="121"/>
      <c r="M32" s="121"/>
      <c r="N32" s="121" t="s">
        <v>230</v>
      </c>
      <c r="O32" s="121" t="b">
        <f t="shared" ref="O32:T32" si="8">ROUND(ABS(E32-SUM(E33:E40)),$J$2)&lt;=$O$5</f>
        <v>1</v>
      </c>
      <c r="P32" s="121" t="b">
        <f t="shared" si="8"/>
        <v>1</v>
      </c>
      <c r="Q32" s="121" t="b">
        <f t="shared" si="8"/>
        <v>1</v>
      </c>
      <c r="R32" s="121" t="b">
        <f t="shared" si="8"/>
        <v>1</v>
      </c>
      <c r="S32" s="121" t="b">
        <f t="shared" si="8"/>
        <v>1</v>
      </c>
      <c r="T32" s="121" t="b">
        <f t="shared" si="8"/>
        <v>1</v>
      </c>
      <c r="U32" s="121"/>
      <c r="V32" s="121"/>
      <c r="W32" s="121"/>
      <c r="X32" s="121"/>
      <c r="Y32" s="121"/>
      <c r="Z32" s="121"/>
      <c r="AA32" s="121" t="s">
        <v>288</v>
      </c>
      <c r="AB32" s="121" t="s">
        <v>19</v>
      </c>
      <c r="AC32" s="121"/>
      <c r="AD32" s="121"/>
      <c r="AE32" s="121"/>
      <c r="AF32" s="121"/>
      <c r="AG32" s="121"/>
      <c r="AH32" s="121"/>
      <c r="AI32" s="121"/>
    </row>
    <row r="33" spans="1:35" s="95" customFormat="1" ht="12.95" customHeight="1" x14ac:dyDescent="0.2">
      <c r="A33" s="11"/>
      <c r="B33" s="11"/>
      <c r="C33" s="21"/>
      <c r="D33" s="50" t="s">
        <v>20</v>
      </c>
      <c r="E33" s="20">
        <v>0</v>
      </c>
      <c r="F33" s="20">
        <v>0</v>
      </c>
      <c r="G33" s="20">
        <v>0</v>
      </c>
      <c r="H33" s="20">
        <v>0</v>
      </c>
      <c r="I33" s="20">
        <v>0</v>
      </c>
      <c r="J33" s="20">
        <v>0</v>
      </c>
      <c r="K33" s="121"/>
      <c r="L33" s="121"/>
      <c r="M33" s="121"/>
      <c r="N33" s="121" t="s">
        <v>230</v>
      </c>
      <c r="O33" s="121"/>
      <c r="P33" s="121"/>
      <c r="Q33" s="121"/>
      <c r="R33" s="121"/>
      <c r="S33" s="121"/>
      <c r="T33" s="121"/>
      <c r="U33" s="121"/>
      <c r="V33" s="121"/>
      <c r="W33" s="121"/>
      <c r="X33" s="121"/>
      <c r="Y33" s="121"/>
      <c r="Z33" s="121"/>
      <c r="AA33" s="121" t="s">
        <v>289</v>
      </c>
      <c r="AB33" s="121" t="s">
        <v>519</v>
      </c>
      <c r="AC33" s="121"/>
      <c r="AD33" s="121"/>
      <c r="AE33" s="121"/>
      <c r="AF33" s="121"/>
      <c r="AG33" s="121"/>
      <c r="AH33" s="121"/>
      <c r="AI33" s="121"/>
    </row>
    <row r="34" spans="1:35" s="95" customFormat="1" ht="12.95" customHeight="1" x14ac:dyDescent="0.2">
      <c r="A34" s="11"/>
      <c r="B34" s="11"/>
      <c r="C34" s="11"/>
      <c r="D34" s="50" t="s">
        <v>21</v>
      </c>
      <c r="E34" s="20">
        <v>0</v>
      </c>
      <c r="F34" s="20">
        <v>0</v>
      </c>
      <c r="G34" s="20">
        <v>0</v>
      </c>
      <c r="H34" s="20">
        <v>0</v>
      </c>
      <c r="I34" s="20">
        <v>0</v>
      </c>
      <c r="J34" s="20">
        <v>0</v>
      </c>
      <c r="K34" s="121"/>
      <c r="L34" s="121"/>
      <c r="M34" s="121"/>
      <c r="N34" s="121" t="s">
        <v>230</v>
      </c>
      <c r="O34" s="121"/>
      <c r="P34" s="121"/>
      <c r="Q34" s="121"/>
      <c r="R34" s="121"/>
      <c r="S34" s="121"/>
      <c r="T34" s="121"/>
      <c r="U34" s="121"/>
      <c r="V34" s="121"/>
      <c r="W34" s="121"/>
      <c r="X34" s="121"/>
      <c r="Y34" s="121"/>
      <c r="Z34" s="121"/>
      <c r="AA34" s="121" t="s">
        <v>290</v>
      </c>
      <c r="AB34" s="121" t="s">
        <v>520</v>
      </c>
      <c r="AC34" s="121"/>
      <c r="AD34" s="121"/>
      <c r="AE34" s="121"/>
      <c r="AF34" s="121"/>
      <c r="AG34" s="121"/>
      <c r="AH34" s="121"/>
      <c r="AI34" s="121"/>
    </row>
    <row r="35" spans="1:35" s="95" customFormat="1" ht="12.95" customHeight="1" x14ac:dyDescent="0.2">
      <c r="A35" s="11"/>
      <c r="B35" s="11"/>
      <c r="C35" s="11"/>
      <c r="D35" s="50" t="s">
        <v>22</v>
      </c>
      <c r="E35" s="20">
        <v>0</v>
      </c>
      <c r="F35" s="20">
        <v>0</v>
      </c>
      <c r="G35" s="20">
        <v>0</v>
      </c>
      <c r="H35" s="20">
        <v>0</v>
      </c>
      <c r="I35" s="20">
        <v>0</v>
      </c>
      <c r="J35" s="20">
        <v>0</v>
      </c>
      <c r="K35" s="121"/>
      <c r="L35" s="121"/>
      <c r="M35" s="121"/>
      <c r="N35" s="121" t="s">
        <v>230</v>
      </c>
      <c r="O35" s="121"/>
      <c r="P35" s="121"/>
      <c r="Q35" s="121"/>
      <c r="R35" s="121"/>
      <c r="S35" s="121"/>
      <c r="T35" s="121"/>
      <c r="U35" s="121"/>
      <c r="V35" s="121"/>
      <c r="W35" s="121"/>
      <c r="X35" s="121"/>
      <c r="Y35" s="121"/>
      <c r="Z35" s="121"/>
      <c r="AA35" s="121" t="s">
        <v>291</v>
      </c>
      <c r="AB35" s="121" t="s">
        <v>521</v>
      </c>
      <c r="AC35" s="121"/>
      <c r="AD35" s="121"/>
      <c r="AE35" s="121"/>
      <c r="AF35" s="121"/>
      <c r="AG35" s="121"/>
      <c r="AH35" s="121"/>
      <c r="AI35" s="121"/>
    </row>
    <row r="36" spans="1:35" s="95" customFormat="1" ht="12.95" customHeight="1" x14ac:dyDescent="0.2">
      <c r="A36" s="11"/>
      <c r="B36" s="11"/>
      <c r="C36" s="11"/>
      <c r="D36" s="50" t="s">
        <v>130</v>
      </c>
      <c r="E36" s="20">
        <v>0</v>
      </c>
      <c r="F36" s="20">
        <v>0</v>
      </c>
      <c r="G36" s="20">
        <v>0</v>
      </c>
      <c r="H36" s="20">
        <v>0</v>
      </c>
      <c r="I36" s="20">
        <v>0</v>
      </c>
      <c r="J36" s="20">
        <v>0</v>
      </c>
      <c r="K36" s="121"/>
      <c r="L36" s="121"/>
      <c r="M36" s="121"/>
      <c r="N36" s="121" t="s">
        <v>230</v>
      </c>
      <c r="O36" s="121"/>
      <c r="P36" s="121"/>
      <c r="Q36" s="121"/>
      <c r="R36" s="121"/>
      <c r="S36" s="121"/>
      <c r="T36" s="121"/>
      <c r="U36" s="121"/>
      <c r="V36" s="121"/>
      <c r="W36" s="121"/>
      <c r="X36" s="121"/>
      <c r="Y36" s="121"/>
      <c r="Z36" s="121"/>
      <c r="AA36" s="121" t="s">
        <v>292</v>
      </c>
      <c r="AB36" s="121" t="s">
        <v>522</v>
      </c>
      <c r="AC36" s="121"/>
      <c r="AD36" s="121"/>
      <c r="AE36" s="121"/>
      <c r="AF36" s="121"/>
      <c r="AG36" s="121"/>
      <c r="AH36" s="121"/>
      <c r="AI36" s="121"/>
    </row>
    <row r="37" spans="1:35" s="95" customFormat="1" ht="12.95" customHeight="1" x14ac:dyDescent="0.2">
      <c r="A37" s="11"/>
      <c r="B37" s="11"/>
      <c r="C37" s="11"/>
      <c r="D37" s="50" t="s">
        <v>23</v>
      </c>
      <c r="E37" s="20">
        <v>0</v>
      </c>
      <c r="F37" s="20">
        <v>0</v>
      </c>
      <c r="G37" s="20">
        <v>0</v>
      </c>
      <c r="H37" s="20">
        <v>0</v>
      </c>
      <c r="I37" s="20">
        <v>0</v>
      </c>
      <c r="J37" s="20">
        <v>0</v>
      </c>
      <c r="K37" s="121"/>
      <c r="L37" s="121"/>
      <c r="M37" s="121"/>
      <c r="N37" s="121" t="s">
        <v>230</v>
      </c>
      <c r="O37" s="121"/>
      <c r="P37" s="121"/>
      <c r="Q37" s="121"/>
      <c r="R37" s="121"/>
      <c r="S37" s="121"/>
      <c r="T37" s="121"/>
      <c r="U37" s="121"/>
      <c r="V37" s="121"/>
      <c r="W37" s="121"/>
      <c r="X37" s="121"/>
      <c r="Y37" s="121"/>
      <c r="Z37" s="121"/>
      <c r="AA37" s="121" t="s">
        <v>293</v>
      </c>
      <c r="AB37" s="121" t="s">
        <v>523</v>
      </c>
      <c r="AC37" s="121"/>
      <c r="AD37" s="121"/>
      <c r="AE37" s="121"/>
      <c r="AF37" s="121"/>
      <c r="AG37" s="121"/>
      <c r="AH37" s="121"/>
      <c r="AI37" s="121"/>
    </row>
    <row r="38" spans="1:35" s="95" customFormat="1" ht="12.95" customHeight="1" x14ac:dyDescent="0.2">
      <c r="A38" s="11"/>
      <c r="B38" s="11"/>
      <c r="C38" s="11"/>
      <c r="D38" s="50" t="s">
        <v>24</v>
      </c>
      <c r="E38" s="20">
        <v>0</v>
      </c>
      <c r="F38" s="20">
        <v>0</v>
      </c>
      <c r="G38" s="20">
        <v>0</v>
      </c>
      <c r="H38" s="20">
        <v>0</v>
      </c>
      <c r="I38" s="20">
        <v>0</v>
      </c>
      <c r="J38" s="20">
        <v>0</v>
      </c>
      <c r="K38" s="121"/>
      <c r="L38" s="121"/>
      <c r="M38" s="121"/>
      <c r="N38" s="121" t="s">
        <v>230</v>
      </c>
      <c r="O38" s="121"/>
      <c r="P38" s="121"/>
      <c r="Q38" s="121"/>
      <c r="R38" s="121"/>
      <c r="S38" s="121"/>
      <c r="T38" s="121"/>
      <c r="U38" s="121"/>
      <c r="V38" s="121"/>
      <c r="W38" s="121"/>
      <c r="X38" s="121"/>
      <c r="Y38" s="121"/>
      <c r="Z38" s="121"/>
      <c r="AA38" s="121" t="s">
        <v>294</v>
      </c>
      <c r="AB38" s="121" t="s">
        <v>524</v>
      </c>
      <c r="AC38" s="121"/>
      <c r="AD38" s="121"/>
      <c r="AE38" s="121"/>
      <c r="AF38" s="121"/>
      <c r="AG38" s="121"/>
      <c r="AH38" s="121"/>
      <c r="AI38" s="121"/>
    </row>
    <row r="39" spans="1:35" s="95" customFormat="1" ht="12.95" customHeight="1" x14ac:dyDescent="0.2">
      <c r="A39" s="11"/>
      <c r="B39" s="11"/>
      <c r="C39" s="11"/>
      <c r="D39" s="50" t="s">
        <v>25</v>
      </c>
      <c r="E39" s="20">
        <v>0</v>
      </c>
      <c r="F39" s="20">
        <v>0</v>
      </c>
      <c r="G39" s="20">
        <v>0</v>
      </c>
      <c r="H39" s="20">
        <v>0</v>
      </c>
      <c r="I39" s="20">
        <v>0</v>
      </c>
      <c r="J39" s="20">
        <v>0</v>
      </c>
      <c r="K39" s="121"/>
      <c r="L39" s="121"/>
      <c r="M39" s="121"/>
      <c r="N39" s="121" t="s">
        <v>230</v>
      </c>
      <c r="O39" s="121"/>
      <c r="P39" s="121"/>
      <c r="Q39" s="121"/>
      <c r="R39" s="121"/>
      <c r="S39" s="121"/>
      <c r="T39" s="121"/>
      <c r="U39" s="121"/>
      <c r="V39" s="121"/>
      <c r="W39" s="121"/>
      <c r="X39" s="121"/>
      <c r="Y39" s="121"/>
      <c r="Z39" s="121"/>
      <c r="AA39" s="121" t="s">
        <v>295</v>
      </c>
      <c r="AB39" s="121" t="s">
        <v>525</v>
      </c>
      <c r="AC39" s="121"/>
      <c r="AD39" s="121"/>
      <c r="AE39" s="121"/>
      <c r="AF39" s="121"/>
      <c r="AG39" s="121"/>
      <c r="AH39" s="121"/>
      <c r="AI39" s="121"/>
    </row>
    <row r="40" spans="1:35" s="95" customFormat="1" ht="12.95" customHeight="1" x14ac:dyDescent="0.2">
      <c r="A40" s="11"/>
      <c r="B40" s="11"/>
      <c r="C40" s="22"/>
      <c r="D40" s="70" t="s">
        <v>143</v>
      </c>
      <c r="E40" s="20">
        <v>0</v>
      </c>
      <c r="F40" s="20">
        <v>0</v>
      </c>
      <c r="G40" s="20">
        <v>0</v>
      </c>
      <c r="H40" s="20">
        <v>0</v>
      </c>
      <c r="I40" s="20">
        <v>0</v>
      </c>
      <c r="J40" s="20">
        <v>0</v>
      </c>
      <c r="K40" s="121"/>
      <c r="L40" s="121"/>
      <c r="M40" s="121"/>
      <c r="N40" s="121" t="s">
        <v>230</v>
      </c>
      <c r="O40" s="121"/>
      <c r="P40" s="121"/>
      <c r="Q40" s="121"/>
      <c r="R40" s="121"/>
      <c r="S40" s="121"/>
      <c r="T40" s="121"/>
      <c r="U40" s="121"/>
      <c r="V40" s="121"/>
      <c r="W40" s="121"/>
      <c r="X40" s="121"/>
      <c r="Y40" s="121"/>
      <c r="Z40" s="121"/>
      <c r="AA40" s="121" t="s">
        <v>296</v>
      </c>
      <c r="AB40" s="121" t="s">
        <v>526</v>
      </c>
      <c r="AC40" s="121"/>
      <c r="AD40" s="121"/>
      <c r="AE40" s="121"/>
      <c r="AF40" s="121"/>
      <c r="AG40" s="121"/>
      <c r="AH40" s="121"/>
      <c r="AI40" s="121"/>
    </row>
    <row r="41" spans="1:35" s="95" customFormat="1" ht="12.95" customHeight="1" x14ac:dyDescent="0.2">
      <c r="A41" s="11"/>
      <c r="B41" s="11"/>
      <c r="C41" s="23" t="s">
        <v>26</v>
      </c>
      <c r="D41" s="50"/>
      <c r="E41" s="20">
        <v>0</v>
      </c>
      <c r="F41" s="20">
        <v>0</v>
      </c>
      <c r="G41" s="20">
        <v>0</v>
      </c>
      <c r="H41" s="20">
        <v>0</v>
      </c>
      <c r="I41" s="20">
        <v>0</v>
      </c>
      <c r="J41" s="20">
        <v>0</v>
      </c>
      <c r="K41" s="121"/>
      <c r="L41" s="121"/>
      <c r="M41" s="121"/>
      <c r="N41" s="121" t="s">
        <v>230</v>
      </c>
      <c r="O41" s="121"/>
      <c r="P41" s="121"/>
      <c r="Q41" s="121"/>
      <c r="R41" s="121"/>
      <c r="S41" s="121"/>
      <c r="T41" s="121"/>
      <c r="U41" s="121"/>
      <c r="V41" s="121"/>
      <c r="W41" s="121"/>
      <c r="X41" s="121"/>
      <c r="Y41" s="121"/>
      <c r="Z41" s="121"/>
      <c r="AA41" s="121" t="s">
        <v>297</v>
      </c>
      <c r="AB41" s="121" t="s">
        <v>26</v>
      </c>
      <c r="AC41" s="121"/>
      <c r="AD41" s="121"/>
      <c r="AE41" s="121"/>
      <c r="AF41" s="121"/>
      <c r="AG41" s="121"/>
      <c r="AH41" s="121"/>
      <c r="AI41" s="121"/>
    </row>
    <row r="42" spans="1:35" s="95" customFormat="1" ht="12.95" customHeight="1" x14ac:dyDescent="0.2">
      <c r="A42" s="11"/>
      <c r="B42" s="11"/>
      <c r="C42" s="23" t="s">
        <v>27</v>
      </c>
      <c r="D42" s="50"/>
      <c r="E42" s="20">
        <v>0</v>
      </c>
      <c r="F42" s="20">
        <v>0</v>
      </c>
      <c r="G42" s="20">
        <v>0</v>
      </c>
      <c r="H42" s="20">
        <v>0</v>
      </c>
      <c r="I42" s="20">
        <v>0</v>
      </c>
      <c r="J42" s="20">
        <v>0</v>
      </c>
      <c r="K42" s="121"/>
      <c r="L42" s="121"/>
      <c r="M42" s="121"/>
      <c r="N42" s="121" t="s">
        <v>230</v>
      </c>
      <c r="O42" s="121"/>
      <c r="P42" s="121"/>
      <c r="Q42" s="121"/>
      <c r="R42" s="121"/>
      <c r="S42" s="121"/>
      <c r="T42" s="121"/>
      <c r="U42" s="121"/>
      <c r="V42" s="121"/>
      <c r="W42" s="121"/>
      <c r="X42" s="121"/>
      <c r="Y42" s="121"/>
      <c r="Z42" s="121"/>
      <c r="AA42" s="121" t="s">
        <v>298</v>
      </c>
      <c r="AB42" s="121" t="s">
        <v>27</v>
      </c>
      <c r="AC42" s="121"/>
      <c r="AD42" s="121"/>
      <c r="AE42" s="121"/>
      <c r="AF42" s="121"/>
      <c r="AG42" s="121"/>
      <c r="AH42" s="121"/>
      <c r="AI42" s="121"/>
    </row>
    <row r="43" spans="1:35" s="95" customFormat="1" ht="12.95" customHeight="1" x14ac:dyDescent="0.2">
      <c r="A43" s="11"/>
      <c r="B43" s="22"/>
      <c r="C43" s="70" t="s">
        <v>144</v>
      </c>
      <c r="D43" s="50"/>
      <c r="E43" s="20">
        <v>0</v>
      </c>
      <c r="F43" s="20">
        <v>0</v>
      </c>
      <c r="G43" s="20">
        <v>0</v>
      </c>
      <c r="H43" s="20">
        <v>0</v>
      </c>
      <c r="I43" s="20">
        <v>0</v>
      </c>
      <c r="J43" s="20">
        <v>0</v>
      </c>
      <c r="K43" s="121"/>
      <c r="L43" s="121"/>
      <c r="M43" s="121"/>
      <c r="N43" s="121" t="s">
        <v>230</v>
      </c>
      <c r="O43" s="121"/>
      <c r="P43" s="121"/>
      <c r="Q43" s="121"/>
      <c r="R43" s="121"/>
      <c r="S43" s="121"/>
      <c r="T43" s="121"/>
      <c r="U43" s="121"/>
      <c r="V43" s="121"/>
      <c r="W43" s="121"/>
      <c r="X43" s="121"/>
      <c r="Y43" s="121"/>
      <c r="Z43" s="121"/>
      <c r="AA43" s="121" t="s">
        <v>299</v>
      </c>
      <c r="AB43" s="121" t="s">
        <v>527</v>
      </c>
      <c r="AC43" s="121"/>
      <c r="AD43" s="121"/>
      <c r="AE43" s="121"/>
      <c r="AF43" s="121"/>
      <c r="AG43" s="121"/>
      <c r="AH43" s="121"/>
      <c r="AI43" s="121"/>
    </row>
    <row r="44" spans="1:35" s="93" customFormat="1" ht="12.95" customHeight="1" x14ac:dyDescent="0.2">
      <c r="A44" s="91"/>
      <c r="B44" s="19" t="s">
        <v>28</v>
      </c>
      <c r="C44" s="17"/>
      <c r="D44" s="18"/>
      <c r="E44" s="34">
        <v>0</v>
      </c>
      <c r="F44" s="34">
        <v>0</v>
      </c>
      <c r="G44" s="34">
        <v>0</v>
      </c>
      <c r="H44" s="34">
        <v>0</v>
      </c>
      <c r="I44" s="34">
        <v>0</v>
      </c>
      <c r="J44" s="34">
        <v>0</v>
      </c>
      <c r="K44" s="148"/>
      <c r="L44" s="148"/>
      <c r="M44" s="148"/>
      <c r="N44" s="121" t="s">
        <v>230</v>
      </c>
      <c r="O44" s="148" t="b">
        <f t="shared" ref="O44:T44" si="9">ROUND(ABS(E44-SUM(E45:E50)),$J$2)&lt;=$O$5</f>
        <v>1</v>
      </c>
      <c r="P44" s="148" t="b">
        <f t="shared" si="9"/>
        <v>1</v>
      </c>
      <c r="Q44" s="148" t="b">
        <f t="shared" si="9"/>
        <v>1</v>
      </c>
      <c r="R44" s="148" t="b">
        <f t="shared" si="9"/>
        <v>1</v>
      </c>
      <c r="S44" s="148" t="b">
        <f t="shared" si="9"/>
        <v>1</v>
      </c>
      <c r="T44" s="148" t="b">
        <f t="shared" si="9"/>
        <v>1</v>
      </c>
      <c r="U44" s="148"/>
      <c r="V44" s="148"/>
      <c r="W44" s="148"/>
      <c r="X44" s="148"/>
      <c r="Y44" s="148"/>
      <c r="Z44" s="148"/>
      <c r="AA44" s="148" t="s">
        <v>300</v>
      </c>
      <c r="AB44" s="148" t="s">
        <v>28</v>
      </c>
      <c r="AC44" s="148"/>
      <c r="AD44" s="148"/>
      <c r="AE44" s="148"/>
      <c r="AF44" s="148"/>
      <c r="AG44" s="148"/>
      <c r="AH44" s="148"/>
      <c r="AI44" s="148"/>
    </row>
    <row r="45" spans="1:35" s="95" customFormat="1" ht="12.95" customHeight="1" x14ac:dyDescent="0.2">
      <c r="A45" s="11"/>
      <c r="B45" s="21"/>
      <c r="C45" s="23" t="s">
        <v>29</v>
      </c>
      <c r="D45" s="50"/>
      <c r="E45" s="20">
        <v>0</v>
      </c>
      <c r="F45" s="20">
        <v>0</v>
      </c>
      <c r="G45" s="20">
        <v>0</v>
      </c>
      <c r="H45" s="20">
        <v>0</v>
      </c>
      <c r="I45" s="20">
        <v>0</v>
      </c>
      <c r="J45" s="20">
        <v>0</v>
      </c>
      <c r="K45" s="121"/>
      <c r="L45" s="121"/>
      <c r="M45" s="121"/>
      <c r="N45" s="121" t="s">
        <v>230</v>
      </c>
      <c r="O45" s="121"/>
      <c r="P45" s="121"/>
      <c r="Q45" s="121"/>
      <c r="R45" s="121"/>
      <c r="S45" s="121"/>
      <c r="T45" s="121"/>
      <c r="U45" s="121"/>
      <c r="V45" s="121"/>
      <c r="W45" s="121"/>
      <c r="X45" s="121"/>
      <c r="Y45" s="121"/>
      <c r="Z45" s="121"/>
      <c r="AA45" s="121" t="s">
        <v>301</v>
      </c>
      <c r="AB45" s="121" t="s">
        <v>29</v>
      </c>
      <c r="AC45" s="121"/>
      <c r="AD45" s="121"/>
      <c r="AE45" s="121"/>
      <c r="AF45" s="121"/>
      <c r="AG45" s="121"/>
      <c r="AH45" s="121"/>
      <c r="AI45" s="121"/>
    </row>
    <row r="46" spans="1:35" s="95" customFormat="1" ht="12.95" customHeight="1" x14ac:dyDescent="0.2">
      <c r="A46" s="11"/>
      <c r="B46" s="11"/>
      <c r="C46" s="23" t="s">
        <v>30</v>
      </c>
      <c r="D46" s="50"/>
      <c r="E46" s="20">
        <v>0</v>
      </c>
      <c r="F46" s="20">
        <v>0</v>
      </c>
      <c r="G46" s="20">
        <v>0</v>
      </c>
      <c r="H46" s="20">
        <v>0</v>
      </c>
      <c r="I46" s="20">
        <v>0</v>
      </c>
      <c r="J46" s="20">
        <v>0</v>
      </c>
      <c r="K46" s="121"/>
      <c r="L46" s="121"/>
      <c r="M46" s="121"/>
      <c r="N46" s="121" t="s">
        <v>230</v>
      </c>
      <c r="O46" s="121"/>
      <c r="P46" s="121"/>
      <c r="Q46" s="121"/>
      <c r="R46" s="121"/>
      <c r="S46" s="121"/>
      <c r="T46" s="121"/>
      <c r="U46" s="121"/>
      <c r="V46" s="121"/>
      <c r="W46" s="121"/>
      <c r="X46" s="121"/>
      <c r="Y46" s="121"/>
      <c r="Z46" s="121"/>
      <c r="AA46" s="121" t="s">
        <v>302</v>
      </c>
      <c r="AB46" s="121" t="s">
        <v>30</v>
      </c>
      <c r="AC46" s="121"/>
      <c r="AD46" s="121"/>
      <c r="AE46" s="121"/>
      <c r="AF46" s="121"/>
      <c r="AG46" s="121"/>
      <c r="AH46" s="121"/>
      <c r="AI46" s="121"/>
    </row>
    <row r="47" spans="1:35" s="95" customFormat="1" ht="12.95" customHeight="1" x14ac:dyDescent="0.2">
      <c r="A47" s="11"/>
      <c r="B47" s="11"/>
      <c r="C47" s="23" t="s">
        <v>31</v>
      </c>
      <c r="D47" s="50"/>
      <c r="E47" s="20">
        <v>0</v>
      </c>
      <c r="F47" s="20">
        <v>0</v>
      </c>
      <c r="G47" s="20">
        <v>0</v>
      </c>
      <c r="H47" s="20">
        <v>0</v>
      </c>
      <c r="I47" s="20">
        <v>0</v>
      </c>
      <c r="J47" s="20">
        <v>0</v>
      </c>
      <c r="K47" s="121"/>
      <c r="L47" s="121"/>
      <c r="M47" s="121"/>
      <c r="N47" s="121" t="s">
        <v>230</v>
      </c>
      <c r="O47" s="121"/>
      <c r="P47" s="121"/>
      <c r="Q47" s="121"/>
      <c r="R47" s="121"/>
      <c r="S47" s="121"/>
      <c r="T47" s="121"/>
      <c r="U47" s="121"/>
      <c r="V47" s="121"/>
      <c r="W47" s="121"/>
      <c r="X47" s="121"/>
      <c r="Y47" s="121"/>
      <c r="Z47" s="121"/>
      <c r="AA47" s="121" t="s">
        <v>303</v>
      </c>
      <c r="AB47" s="121" t="s">
        <v>31</v>
      </c>
      <c r="AC47" s="121"/>
      <c r="AD47" s="121"/>
      <c r="AE47" s="121"/>
      <c r="AF47" s="121"/>
      <c r="AG47" s="121"/>
      <c r="AH47" s="121"/>
      <c r="AI47" s="121"/>
    </row>
    <row r="48" spans="1:35" s="95" customFormat="1" ht="12.95" customHeight="1" x14ac:dyDescent="0.2">
      <c r="A48" s="11"/>
      <c r="B48" s="11"/>
      <c r="C48" s="70" t="s">
        <v>145</v>
      </c>
      <c r="D48" s="72"/>
      <c r="E48" s="73">
        <v>0</v>
      </c>
      <c r="F48" s="73">
        <v>0</v>
      </c>
      <c r="G48" s="73">
        <v>0</v>
      </c>
      <c r="H48" s="73">
        <v>0</v>
      </c>
      <c r="I48" s="73">
        <v>0</v>
      </c>
      <c r="J48" s="73">
        <v>0</v>
      </c>
      <c r="K48" s="121"/>
      <c r="L48" s="121"/>
      <c r="M48" s="121"/>
      <c r="N48" s="121" t="s">
        <v>230</v>
      </c>
      <c r="O48" s="121"/>
      <c r="P48" s="121"/>
      <c r="Q48" s="121"/>
      <c r="R48" s="121"/>
      <c r="S48" s="121"/>
      <c r="T48" s="121"/>
      <c r="U48" s="121"/>
      <c r="V48" s="121"/>
      <c r="W48" s="121"/>
      <c r="X48" s="121"/>
      <c r="Y48" s="121"/>
      <c r="Z48" s="121"/>
      <c r="AA48" s="121" t="s">
        <v>304</v>
      </c>
      <c r="AB48" s="121" t="s">
        <v>145</v>
      </c>
      <c r="AC48" s="121"/>
      <c r="AD48" s="121"/>
      <c r="AE48" s="121"/>
      <c r="AF48" s="121"/>
      <c r="AG48" s="121"/>
      <c r="AH48" s="121"/>
      <c r="AI48" s="121"/>
    </row>
    <row r="49" spans="1:35" s="95" customFormat="1" ht="12.95" customHeight="1" x14ac:dyDescent="0.2">
      <c r="A49" s="11"/>
      <c r="B49" s="11"/>
      <c r="C49" s="71" t="s">
        <v>146</v>
      </c>
      <c r="D49" s="72"/>
      <c r="E49" s="73">
        <v>0</v>
      </c>
      <c r="F49" s="73">
        <v>0</v>
      </c>
      <c r="G49" s="73">
        <v>0</v>
      </c>
      <c r="H49" s="73">
        <v>0</v>
      </c>
      <c r="I49" s="73">
        <v>0</v>
      </c>
      <c r="J49" s="73">
        <v>0</v>
      </c>
      <c r="K49" s="121"/>
      <c r="L49" s="121"/>
      <c r="M49" s="121"/>
      <c r="N49" s="121" t="s">
        <v>230</v>
      </c>
      <c r="O49" s="121"/>
      <c r="P49" s="121"/>
      <c r="Q49" s="121"/>
      <c r="R49" s="121"/>
      <c r="S49" s="121"/>
      <c r="T49" s="121"/>
      <c r="U49" s="121"/>
      <c r="V49" s="121"/>
      <c r="W49" s="121"/>
      <c r="X49" s="121"/>
      <c r="Y49" s="121"/>
      <c r="Z49" s="121"/>
      <c r="AA49" s="121" t="s">
        <v>305</v>
      </c>
      <c r="AB49" s="121" t="s">
        <v>146</v>
      </c>
      <c r="AC49" s="121"/>
      <c r="AD49" s="121"/>
      <c r="AE49" s="121"/>
      <c r="AF49" s="121"/>
      <c r="AG49" s="121"/>
      <c r="AH49" s="121"/>
      <c r="AI49" s="121"/>
    </row>
    <row r="50" spans="1:35" s="95" customFormat="1" ht="12.95" customHeight="1" x14ac:dyDescent="0.2">
      <c r="A50" s="11"/>
      <c r="B50" s="22"/>
      <c r="C50" s="75" t="s">
        <v>147</v>
      </c>
      <c r="D50" s="50"/>
      <c r="E50" s="20">
        <v>0</v>
      </c>
      <c r="F50" s="20">
        <v>0</v>
      </c>
      <c r="G50" s="20">
        <v>0</v>
      </c>
      <c r="H50" s="20">
        <v>0</v>
      </c>
      <c r="I50" s="20">
        <v>0</v>
      </c>
      <c r="J50" s="20">
        <v>0</v>
      </c>
      <c r="K50" s="121"/>
      <c r="L50" s="121"/>
      <c r="M50" s="121"/>
      <c r="N50" s="121" t="s">
        <v>230</v>
      </c>
      <c r="O50" s="121"/>
      <c r="P50" s="121"/>
      <c r="Q50" s="121"/>
      <c r="R50" s="121"/>
      <c r="S50" s="121"/>
      <c r="T50" s="121"/>
      <c r="U50" s="121"/>
      <c r="V50" s="121"/>
      <c r="W50" s="121"/>
      <c r="X50" s="121"/>
      <c r="Y50" s="121"/>
      <c r="Z50" s="121"/>
      <c r="AA50" s="121" t="s">
        <v>306</v>
      </c>
      <c r="AB50" s="121" t="s">
        <v>147</v>
      </c>
      <c r="AC50" s="121"/>
      <c r="AD50" s="121"/>
      <c r="AE50" s="121"/>
      <c r="AF50" s="121"/>
      <c r="AG50" s="121"/>
      <c r="AH50" s="121"/>
      <c r="AI50" s="121"/>
    </row>
    <row r="51" spans="1:35" s="93" customFormat="1" ht="12.95" customHeight="1" thickBot="1" x14ac:dyDescent="0.25">
      <c r="A51" s="91"/>
      <c r="B51" s="74" t="s">
        <v>148</v>
      </c>
      <c r="C51" s="97"/>
      <c r="D51" s="98"/>
      <c r="E51" s="99">
        <v>0</v>
      </c>
      <c r="F51" s="99">
        <v>0</v>
      </c>
      <c r="G51" s="99">
        <v>0</v>
      </c>
      <c r="H51" s="99">
        <v>0</v>
      </c>
      <c r="I51" s="99">
        <v>0</v>
      </c>
      <c r="J51" s="99">
        <v>0</v>
      </c>
      <c r="K51" s="148"/>
      <c r="L51" s="148"/>
      <c r="M51" s="148"/>
      <c r="N51" s="121" t="s">
        <v>230</v>
      </c>
      <c r="O51" s="148"/>
      <c r="P51" s="148"/>
      <c r="Q51" s="148"/>
      <c r="R51" s="148"/>
      <c r="S51" s="148"/>
      <c r="T51" s="148"/>
      <c r="U51" s="148"/>
      <c r="V51" s="148"/>
      <c r="W51" s="148"/>
      <c r="X51" s="148"/>
      <c r="Y51" s="148"/>
      <c r="Z51" s="148"/>
      <c r="AA51" s="148" t="s">
        <v>307</v>
      </c>
      <c r="AB51" s="148" t="s">
        <v>148</v>
      </c>
      <c r="AC51" s="148"/>
      <c r="AD51" s="148"/>
      <c r="AE51" s="148"/>
      <c r="AF51" s="148"/>
      <c r="AG51" s="148"/>
      <c r="AH51" s="148"/>
      <c r="AI51" s="148"/>
    </row>
    <row r="52" spans="1:35" s="93" customFormat="1" ht="20.100000000000001" customHeight="1" thickBot="1" x14ac:dyDescent="0.25">
      <c r="A52" s="10" t="s">
        <v>222</v>
      </c>
      <c r="B52" s="10"/>
      <c r="C52" s="10"/>
      <c r="D52" s="10"/>
      <c r="E52" s="35">
        <v>0</v>
      </c>
      <c r="F52" s="35">
        <v>0</v>
      </c>
      <c r="G52" s="35">
        <v>0</v>
      </c>
      <c r="H52" s="35">
        <v>0</v>
      </c>
      <c r="I52" s="35">
        <v>0</v>
      </c>
      <c r="J52" s="35">
        <v>0</v>
      </c>
      <c r="K52" s="148"/>
      <c r="L52" s="148"/>
      <c r="M52" s="148"/>
      <c r="N52" s="121" t="s">
        <v>229</v>
      </c>
      <c r="O52" s="148" t="b">
        <f t="shared" ref="O52:T52" si="10">ROUND(ABS(E52-(E53+E61+E67+E72)),$J$2)&lt;=$O$5</f>
        <v>1</v>
      </c>
      <c r="P52" s="148" t="b">
        <f t="shared" si="10"/>
        <v>1</v>
      </c>
      <c r="Q52" s="148" t="b">
        <f t="shared" si="10"/>
        <v>1</v>
      </c>
      <c r="R52" s="148" t="b">
        <f t="shared" si="10"/>
        <v>1</v>
      </c>
      <c r="S52" s="148" t="b">
        <f t="shared" si="10"/>
        <v>1</v>
      </c>
      <c r="T52" s="148" t="b">
        <f t="shared" si="10"/>
        <v>1</v>
      </c>
      <c r="U52" s="148"/>
      <c r="V52" s="148"/>
      <c r="W52" s="148"/>
      <c r="X52" s="148"/>
      <c r="Y52" s="148"/>
      <c r="Z52" s="148"/>
      <c r="AA52" s="148" t="s">
        <v>308</v>
      </c>
      <c r="AB52" s="148" t="s">
        <v>528</v>
      </c>
      <c r="AC52" s="148"/>
      <c r="AD52" s="148"/>
      <c r="AE52" s="148"/>
      <c r="AF52" s="148"/>
      <c r="AG52" s="148"/>
      <c r="AH52" s="148"/>
      <c r="AI52" s="148"/>
    </row>
    <row r="53" spans="1:35" s="93" customFormat="1" ht="12.95" customHeight="1" x14ac:dyDescent="0.2">
      <c r="A53" s="100"/>
      <c r="B53" s="14" t="s">
        <v>32</v>
      </c>
      <c r="C53" s="14"/>
      <c r="D53" s="14"/>
      <c r="E53" s="92">
        <v>0</v>
      </c>
      <c r="F53" s="92">
        <v>0</v>
      </c>
      <c r="G53" s="92">
        <v>0</v>
      </c>
      <c r="H53" s="92">
        <v>0</v>
      </c>
      <c r="I53" s="92">
        <v>0</v>
      </c>
      <c r="J53" s="92">
        <v>0</v>
      </c>
      <c r="K53" s="148"/>
      <c r="L53" s="148"/>
      <c r="M53" s="148"/>
      <c r="N53" s="121" t="s">
        <v>230</v>
      </c>
      <c r="O53" s="148" t="b">
        <f t="shared" ref="O53:T53" si="11">ROUND(ABS(E53-SUM(E54:E60)),$J$2)&lt;=$O$5</f>
        <v>1</v>
      </c>
      <c r="P53" s="148" t="b">
        <f t="shared" si="11"/>
        <v>1</v>
      </c>
      <c r="Q53" s="148" t="b">
        <f t="shared" si="11"/>
        <v>1</v>
      </c>
      <c r="R53" s="148" t="b">
        <f t="shared" si="11"/>
        <v>1</v>
      </c>
      <c r="S53" s="148" t="b">
        <f t="shared" si="11"/>
        <v>1</v>
      </c>
      <c r="T53" s="148" t="b">
        <f t="shared" si="11"/>
        <v>1</v>
      </c>
      <c r="U53" s="148"/>
      <c r="V53" s="148"/>
      <c r="W53" s="148"/>
      <c r="X53" s="148"/>
      <c r="Y53" s="148"/>
      <c r="Z53" s="148"/>
      <c r="AA53" s="148" t="s">
        <v>309</v>
      </c>
      <c r="AB53" s="148" t="s">
        <v>32</v>
      </c>
      <c r="AC53" s="148"/>
      <c r="AD53" s="148"/>
      <c r="AE53" s="148"/>
      <c r="AF53" s="148"/>
      <c r="AG53" s="148"/>
      <c r="AH53" s="148"/>
      <c r="AI53" s="148"/>
    </row>
    <row r="54" spans="1:35" s="95" customFormat="1" ht="12.95" customHeight="1" x14ac:dyDescent="0.2">
      <c r="A54" s="12"/>
      <c r="B54" s="27"/>
      <c r="C54" s="23" t="s">
        <v>33</v>
      </c>
      <c r="D54" s="23"/>
      <c r="E54" s="20">
        <v>0</v>
      </c>
      <c r="F54" s="20">
        <v>0</v>
      </c>
      <c r="G54" s="20">
        <v>0</v>
      </c>
      <c r="H54" s="20">
        <v>0</v>
      </c>
      <c r="I54" s="20">
        <v>0</v>
      </c>
      <c r="J54" s="20">
        <v>0</v>
      </c>
      <c r="K54" s="121"/>
      <c r="L54" s="121"/>
      <c r="M54" s="121"/>
      <c r="N54" s="121" t="s">
        <v>230</v>
      </c>
      <c r="O54" s="121"/>
      <c r="P54" s="121"/>
      <c r="Q54" s="121"/>
      <c r="R54" s="121"/>
      <c r="S54" s="121"/>
      <c r="T54" s="121"/>
      <c r="U54" s="121"/>
      <c r="V54" s="121"/>
      <c r="W54" s="121"/>
      <c r="X54" s="121"/>
      <c r="Y54" s="121"/>
      <c r="Z54" s="121"/>
      <c r="AA54" s="121" t="s">
        <v>310</v>
      </c>
      <c r="AB54" s="121" t="s">
        <v>33</v>
      </c>
      <c r="AC54" s="121"/>
      <c r="AD54" s="121"/>
      <c r="AE54" s="121"/>
      <c r="AF54" s="121"/>
      <c r="AG54" s="121"/>
      <c r="AH54" s="121"/>
      <c r="AI54" s="121"/>
    </row>
    <row r="55" spans="1:35" s="95" customFormat="1" ht="12.95" customHeight="1" x14ac:dyDescent="0.2">
      <c r="A55" s="12"/>
      <c r="B55" s="28"/>
      <c r="C55" s="23" t="s">
        <v>34</v>
      </c>
      <c r="D55" s="23"/>
      <c r="E55" s="20">
        <v>0</v>
      </c>
      <c r="F55" s="20">
        <v>0</v>
      </c>
      <c r="G55" s="20">
        <v>0</v>
      </c>
      <c r="H55" s="20">
        <v>0</v>
      </c>
      <c r="I55" s="20">
        <v>0</v>
      </c>
      <c r="J55" s="20">
        <v>0</v>
      </c>
      <c r="K55" s="121"/>
      <c r="L55" s="121"/>
      <c r="M55" s="121"/>
      <c r="N55" s="121" t="s">
        <v>230</v>
      </c>
      <c r="O55" s="121"/>
      <c r="P55" s="121"/>
      <c r="Q55" s="121"/>
      <c r="R55" s="121"/>
      <c r="S55" s="121"/>
      <c r="T55" s="121"/>
      <c r="U55" s="121"/>
      <c r="V55" s="121"/>
      <c r="W55" s="121"/>
      <c r="X55" s="121"/>
      <c r="Y55" s="121"/>
      <c r="Z55" s="121"/>
      <c r="AA55" s="121" t="s">
        <v>311</v>
      </c>
      <c r="AB55" s="121" t="s">
        <v>529</v>
      </c>
      <c r="AC55" s="121"/>
      <c r="AD55" s="121"/>
      <c r="AE55" s="121"/>
      <c r="AF55" s="121"/>
      <c r="AG55" s="121"/>
      <c r="AH55" s="121"/>
      <c r="AI55" s="121"/>
    </row>
    <row r="56" spans="1:35" s="95" customFormat="1" ht="12.95" customHeight="1" x14ac:dyDescent="0.2">
      <c r="A56" s="12"/>
      <c r="B56" s="28"/>
      <c r="C56" s="23" t="s">
        <v>35</v>
      </c>
      <c r="D56" s="23"/>
      <c r="E56" s="20">
        <v>0</v>
      </c>
      <c r="F56" s="20">
        <v>0</v>
      </c>
      <c r="G56" s="20">
        <v>0</v>
      </c>
      <c r="H56" s="20">
        <v>0</v>
      </c>
      <c r="I56" s="20">
        <v>0</v>
      </c>
      <c r="J56" s="20">
        <v>0</v>
      </c>
      <c r="K56" s="121"/>
      <c r="L56" s="121"/>
      <c r="M56" s="121"/>
      <c r="N56" s="121" t="s">
        <v>230</v>
      </c>
      <c r="O56" s="121"/>
      <c r="P56" s="121"/>
      <c r="Q56" s="121"/>
      <c r="R56" s="121"/>
      <c r="S56" s="121"/>
      <c r="T56" s="121"/>
      <c r="U56" s="121"/>
      <c r="V56" s="121"/>
      <c r="W56" s="121"/>
      <c r="X56" s="121"/>
      <c r="Y56" s="121"/>
      <c r="Z56" s="121"/>
      <c r="AA56" s="121" t="s">
        <v>312</v>
      </c>
      <c r="AB56" s="121" t="s">
        <v>35</v>
      </c>
      <c r="AC56" s="121"/>
      <c r="AD56" s="121"/>
      <c r="AE56" s="121"/>
      <c r="AF56" s="121"/>
      <c r="AG56" s="121"/>
      <c r="AH56" s="121"/>
      <c r="AI56" s="121"/>
    </row>
    <row r="57" spans="1:35" s="95" customFormat="1" ht="12.95" customHeight="1" x14ac:dyDescent="0.2">
      <c r="A57" s="12"/>
      <c r="B57" s="28"/>
      <c r="C57" s="23" t="s">
        <v>36</v>
      </c>
      <c r="D57" s="23"/>
      <c r="E57" s="20">
        <v>0</v>
      </c>
      <c r="F57" s="20">
        <v>0</v>
      </c>
      <c r="G57" s="20">
        <v>0</v>
      </c>
      <c r="H57" s="20">
        <v>0</v>
      </c>
      <c r="I57" s="20">
        <v>0</v>
      </c>
      <c r="J57" s="20">
        <v>0</v>
      </c>
      <c r="K57" s="121"/>
      <c r="L57" s="121"/>
      <c r="M57" s="121"/>
      <c r="N57" s="121" t="s">
        <v>230</v>
      </c>
      <c r="O57" s="121"/>
      <c r="P57" s="121"/>
      <c r="Q57" s="121"/>
      <c r="R57" s="121"/>
      <c r="S57" s="121"/>
      <c r="T57" s="121"/>
      <c r="U57" s="121"/>
      <c r="V57" s="121"/>
      <c r="W57" s="121"/>
      <c r="X57" s="121"/>
      <c r="Y57" s="121"/>
      <c r="Z57" s="121"/>
      <c r="AA57" s="121" t="s">
        <v>313</v>
      </c>
      <c r="AB57" s="121" t="s">
        <v>530</v>
      </c>
      <c r="AC57" s="121"/>
      <c r="AD57" s="121"/>
      <c r="AE57" s="121"/>
      <c r="AF57" s="121"/>
      <c r="AG57" s="121"/>
      <c r="AH57" s="121"/>
      <c r="AI57" s="121"/>
    </row>
    <row r="58" spans="1:35" s="95" customFormat="1" ht="12.95" customHeight="1" x14ac:dyDescent="0.2">
      <c r="A58" s="12"/>
      <c r="B58" s="28"/>
      <c r="C58" s="23" t="s">
        <v>37</v>
      </c>
      <c r="D58" s="23"/>
      <c r="E58" s="20">
        <v>0</v>
      </c>
      <c r="F58" s="20">
        <v>0</v>
      </c>
      <c r="G58" s="20">
        <v>0</v>
      </c>
      <c r="H58" s="20">
        <v>0</v>
      </c>
      <c r="I58" s="20">
        <v>0</v>
      </c>
      <c r="J58" s="20">
        <v>0</v>
      </c>
      <c r="K58" s="121"/>
      <c r="L58" s="121"/>
      <c r="M58" s="121"/>
      <c r="N58" s="121" t="s">
        <v>230</v>
      </c>
      <c r="O58" s="121"/>
      <c r="P58" s="121"/>
      <c r="Q58" s="121"/>
      <c r="R58" s="121"/>
      <c r="S58" s="121"/>
      <c r="T58" s="121"/>
      <c r="U58" s="121"/>
      <c r="V58" s="121"/>
      <c r="W58" s="121"/>
      <c r="X58" s="121"/>
      <c r="Y58" s="121"/>
      <c r="Z58" s="121"/>
      <c r="AA58" s="121" t="s">
        <v>314</v>
      </c>
      <c r="AB58" s="121" t="s">
        <v>37</v>
      </c>
      <c r="AC58" s="121"/>
      <c r="AD58" s="121"/>
      <c r="AE58" s="121"/>
      <c r="AF58" s="121"/>
      <c r="AG58" s="121"/>
      <c r="AH58" s="121"/>
      <c r="AI58" s="121"/>
    </row>
    <row r="59" spans="1:35" s="95" customFormat="1" ht="12.95" customHeight="1" x14ac:dyDescent="0.2">
      <c r="A59" s="12"/>
      <c r="B59" s="28"/>
      <c r="C59" s="23" t="s">
        <v>38</v>
      </c>
      <c r="D59" s="23"/>
      <c r="E59" s="20">
        <v>0</v>
      </c>
      <c r="F59" s="20">
        <v>0</v>
      </c>
      <c r="G59" s="20">
        <v>0</v>
      </c>
      <c r="H59" s="20">
        <v>0</v>
      </c>
      <c r="I59" s="20">
        <v>0</v>
      </c>
      <c r="J59" s="20">
        <v>0</v>
      </c>
      <c r="K59" s="121"/>
      <c r="L59" s="121"/>
      <c r="M59" s="121"/>
      <c r="N59" s="121" t="s">
        <v>230</v>
      </c>
      <c r="O59" s="121"/>
      <c r="P59" s="121"/>
      <c r="Q59" s="121"/>
      <c r="R59" s="121"/>
      <c r="S59" s="121"/>
      <c r="T59" s="121"/>
      <c r="U59" s="121"/>
      <c r="V59" s="121"/>
      <c r="W59" s="121"/>
      <c r="X59" s="121"/>
      <c r="Y59" s="121"/>
      <c r="Z59" s="121"/>
      <c r="AA59" s="121" t="s">
        <v>315</v>
      </c>
      <c r="AB59" s="121" t="s">
        <v>38</v>
      </c>
      <c r="AC59" s="121"/>
      <c r="AD59" s="121"/>
      <c r="AE59" s="121"/>
      <c r="AF59" s="121"/>
      <c r="AG59" s="121"/>
      <c r="AH59" s="121"/>
      <c r="AI59" s="121"/>
    </row>
    <row r="60" spans="1:35" s="95" customFormat="1" ht="12.95" customHeight="1" x14ac:dyDescent="0.2">
      <c r="A60" s="12"/>
      <c r="B60" s="29"/>
      <c r="C60" s="70" t="s">
        <v>149</v>
      </c>
      <c r="D60" s="23"/>
      <c r="E60" s="20">
        <v>0</v>
      </c>
      <c r="F60" s="20">
        <v>0</v>
      </c>
      <c r="G60" s="20">
        <v>0</v>
      </c>
      <c r="H60" s="20">
        <v>0</v>
      </c>
      <c r="I60" s="20">
        <v>0</v>
      </c>
      <c r="J60" s="20">
        <v>0</v>
      </c>
      <c r="K60" s="121"/>
      <c r="L60" s="121"/>
      <c r="M60" s="121"/>
      <c r="N60" s="121" t="s">
        <v>230</v>
      </c>
      <c r="O60" s="121"/>
      <c r="P60" s="121"/>
      <c r="Q60" s="121"/>
      <c r="R60" s="121"/>
      <c r="S60" s="121"/>
      <c r="T60" s="121"/>
      <c r="U60" s="121"/>
      <c r="V60" s="121"/>
      <c r="W60" s="121"/>
      <c r="X60" s="121"/>
      <c r="Y60" s="121"/>
      <c r="Z60" s="121"/>
      <c r="AA60" s="121" t="s">
        <v>316</v>
      </c>
      <c r="AB60" s="121" t="s">
        <v>149</v>
      </c>
      <c r="AC60" s="121"/>
      <c r="AD60" s="121"/>
      <c r="AE60" s="121"/>
      <c r="AF60" s="121"/>
      <c r="AG60" s="121"/>
      <c r="AH60" s="121"/>
      <c r="AI60" s="121"/>
    </row>
    <row r="61" spans="1:35" s="93" customFormat="1" ht="12.95" customHeight="1" x14ac:dyDescent="0.2">
      <c r="A61" s="100"/>
      <c r="B61" s="17" t="s">
        <v>39</v>
      </c>
      <c r="C61" s="17"/>
      <c r="D61" s="17"/>
      <c r="E61" s="34">
        <v>0</v>
      </c>
      <c r="F61" s="34">
        <v>0</v>
      </c>
      <c r="G61" s="34">
        <v>0</v>
      </c>
      <c r="H61" s="34">
        <v>0</v>
      </c>
      <c r="I61" s="34">
        <v>0</v>
      </c>
      <c r="J61" s="34">
        <v>0</v>
      </c>
      <c r="K61" s="148"/>
      <c r="L61" s="148"/>
      <c r="M61" s="148"/>
      <c r="N61" s="121" t="s">
        <v>230</v>
      </c>
      <c r="O61" s="148" t="b">
        <f t="shared" ref="O61:T61" si="12">ROUND(ABS(E61-SUM(E62:E66)),$J$2)&lt;=$O$5</f>
        <v>1</v>
      </c>
      <c r="P61" s="148" t="b">
        <f t="shared" si="12"/>
        <v>1</v>
      </c>
      <c r="Q61" s="148" t="b">
        <f t="shared" si="12"/>
        <v>1</v>
      </c>
      <c r="R61" s="148" t="b">
        <f t="shared" si="12"/>
        <v>1</v>
      </c>
      <c r="S61" s="148" t="b">
        <f t="shared" si="12"/>
        <v>1</v>
      </c>
      <c r="T61" s="148" t="b">
        <f t="shared" si="12"/>
        <v>1</v>
      </c>
      <c r="U61" s="148"/>
      <c r="V61" s="148"/>
      <c r="W61" s="148"/>
      <c r="X61" s="148"/>
      <c r="Y61" s="148"/>
      <c r="Z61" s="148"/>
      <c r="AA61" s="148" t="s">
        <v>317</v>
      </c>
      <c r="AB61" s="148" t="s">
        <v>39</v>
      </c>
      <c r="AC61" s="148"/>
      <c r="AD61" s="148"/>
      <c r="AE61" s="148"/>
      <c r="AF61" s="148"/>
      <c r="AG61" s="148"/>
      <c r="AH61" s="148"/>
      <c r="AI61" s="148"/>
    </row>
    <row r="62" spans="1:35" s="95" customFormat="1" ht="12.95" customHeight="1" x14ac:dyDescent="0.2">
      <c r="A62" s="12"/>
      <c r="B62" s="71"/>
      <c r="C62" s="23" t="s">
        <v>40</v>
      </c>
      <c r="D62" s="23"/>
      <c r="E62" s="20">
        <v>0</v>
      </c>
      <c r="F62" s="20">
        <v>0</v>
      </c>
      <c r="G62" s="20">
        <v>0</v>
      </c>
      <c r="H62" s="20">
        <v>0</v>
      </c>
      <c r="I62" s="20">
        <v>0</v>
      </c>
      <c r="J62" s="20">
        <v>0</v>
      </c>
      <c r="K62" s="121"/>
      <c r="L62" s="121"/>
      <c r="M62" s="121"/>
      <c r="N62" s="121" t="s">
        <v>230</v>
      </c>
      <c r="O62" s="121"/>
      <c r="P62" s="121"/>
      <c r="Q62" s="121"/>
      <c r="R62" s="121"/>
      <c r="S62" s="121"/>
      <c r="T62" s="121"/>
      <c r="U62" s="121"/>
      <c r="V62" s="121"/>
      <c r="W62" s="121"/>
      <c r="X62" s="121"/>
      <c r="Y62" s="121"/>
      <c r="Z62" s="121"/>
      <c r="AA62" s="121" t="s">
        <v>318</v>
      </c>
      <c r="AB62" s="121" t="s">
        <v>531</v>
      </c>
      <c r="AC62" s="121"/>
      <c r="AD62" s="121"/>
      <c r="AE62" s="121"/>
      <c r="AF62" s="121"/>
      <c r="AG62" s="121"/>
      <c r="AH62" s="121"/>
      <c r="AI62" s="121"/>
    </row>
    <row r="63" spans="1:35" s="95" customFormat="1" ht="12.95" customHeight="1" x14ac:dyDescent="0.2">
      <c r="A63" s="12"/>
      <c r="B63" s="28"/>
      <c r="C63" s="23" t="s">
        <v>41</v>
      </c>
      <c r="D63" s="23"/>
      <c r="E63" s="20">
        <v>0</v>
      </c>
      <c r="F63" s="20">
        <v>0</v>
      </c>
      <c r="G63" s="20">
        <v>0</v>
      </c>
      <c r="H63" s="20">
        <v>0</v>
      </c>
      <c r="I63" s="20">
        <v>0</v>
      </c>
      <c r="J63" s="20">
        <v>0</v>
      </c>
      <c r="K63" s="121"/>
      <c r="L63" s="121"/>
      <c r="M63" s="121"/>
      <c r="N63" s="121" t="s">
        <v>230</v>
      </c>
      <c r="O63" s="121"/>
      <c r="P63" s="121"/>
      <c r="Q63" s="121"/>
      <c r="R63" s="121"/>
      <c r="S63" s="121"/>
      <c r="T63" s="121"/>
      <c r="U63" s="121"/>
      <c r="V63" s="121"/>
      <c r="W63" s="121"/>
      <c r="X63" s="121"/>
      <c r="Y63" s="121"/>
      <c r="Z63" s="121"/>
      <c r="AA63" s="121" t="s">
        <v>319</v>
      </c>
      <c r="AB63" s="121" t="s">
        <v>41</v>
      </c>
      <c r="AC63" s="121"/>
      <c r="AD63" s="121"/>
      <c r="AE63" s="121"/>
      <c r="AF63" s="121"/>
      <c r="AG63" s="121"/>
      <c r="AH63" s="121"/>
      <c r="AI63" s="121"/>
    </row>
    <row r="64" spans="1:35" s="95" customFormat="1" ht="12.95" customHeight="1" x14ac:dyDescent="0.2">
      <c r="A64" s="12"/>
      <c r="B64" s="28"/>
      <c r="C64" s="23" t="s">
        <v>150</v>
      </c>
      <c r="D64" s="23"/>
      <c r="E64" s="20">
        <v>0</v>
      </c>
      <c r="F64" s="20">
        <v>0</v>
      </c>
      <c r="G64" s="20">
        <v>0</v>
      </c>
      <c r="H64" s="20">
        <v>0</v>
      </c>
      <c r="I64" s="20">
        <v>0</v>
      </c>
      <c r="J64" s="20">
        <v>0</v>
      </c>
      <c r="K64" s="121"/>
      <c r="L64" s="121"/>
      <c r="M64" s="121"/>
      <c r="N64" s="121" t="s">
        <v>230</v>
      </c>
      <c r="O64" s="121"/>
      <c r="P64" s="121"/>
      <c r="Q64" s="121"/>
      <c r="R64" s="121"/>
      <c r="S64" s="121"/>
      <c r="T64" s="121"/>
      <c r="U64" s="121"/>
      <c r="V64" s="121"/>
      <c r="W64" s="121"/>
      <c r="X64" s="121"/>
      <c r="Y64" s="121"/>
      <c r="Z64" s="121"/>
      <c r="AA64" s="121" t="s">
        <v>320</v>
      </c>
      <c r="AB64" s="121" t="s">
        <v>150</v>
      </c>
      <c r="AC64" s="121"/>
      <c r="AD64" s="121"/>
      <c r="AE64" s="121"/>
      <c r="AF64" s="121"/>
      <c r="AG64" s="121"/>
      <c r="AH64" s="121"/>
      <c r="AI64" s="121"/>
    </row>
    <row r="65" spans="1:35" s="95" customFormat="1" ht="12.95" customHeight="1" x14ac:dyDescent="0.2">
      <c r="A65" s="12"/>
      <c r="B65" s="28"/>
      <c r="C65" s="23" t="s">
        <v>42</v>
      </c>
      <c r="D65" s="23"/>
      <c r="E65" s="20">
        <v>0</v>
      </c>
      <c r="F65" s="20">
        <v>0</v>
      </c>
      <c r="G65" s="20">
        <v>0</v>
      </c>
      <c r="H65" s="20">
        <v>0</v>
      </c>
      <c r="I65" s="20">
        <v>0</v>
      </c>
      <c r="J65" s="20">
        <v>0</v>
      </c>
      <c r="K65" s="121"/>
      <c r="L65" s="121"/>
      <c r="M65" s="121"/>
      <c r="N65" s="121" t="s">
        <v>230</v>
      </c>
      <c r="O65" s="121"/>
      <c r="P65" s="121"/>
      <c r="Q65" s="121"/>
      <c r="R65" s="121"/>
      <c r="S65" s="121"/>
      <c r="T65" s="121"/>
      <c r="U65" s="121"/>
      <c r="V65" s="121"/>
      <c r="W65" s="121"/>
      <c r="X65" s="121"/>
      <c r="Y65" s="121"/>
      <c r="Z65" s="121"/>
      <c r="AA65" s="121" t="s">
        <v>321</v>
      </c>
      <c r="AB65" s="121" t="s">
        <v>42</v>
      </c>
      <c r="AC65" s="121"/>
      <c r="AD65" s="121"/>
      <c r="AE65" s="121"/>
      <c r="AF65" s="121"/>
      <c r="AG65" s="121"/>
      <c r="AH65" s="121"/>
      <c r="AI65" s="121"/>
    </row>
    <row r="66" spans="1:35" s="95" customFormat="1" ht="12.95" customHeight="1" x14ac:dyDescent="0.2">
      <c r="A66" s="12"/>
      <c r="B66" s="29"/>
      <c r="C66" s="70" t="s">
        <v>151</v>
      </c>
      <c r="D66" s="23"/>
      <c r="E66" s="20">
        <v>0</v>
      </c>
      <c r="F66" s="20">
        <v>0</v>
      </c>
      <c r="G66" s="20">
        <v>0</v>
      </c>
      <c r="H66" s="20">
        <v>0</v>
      </c>
      <c r="I66" s="20">
        <v>0</v>
      </c>
      <c r="J66" s="20">
        <v>0</v>
      </c>
      <c r="K66" s="121"/>
      <c r="L66" s="121"/>
      <c r="M66" s="121"/>
      <c r="N66" s="121" t="s">
        <v>230</v>
      </c>
      <c r="O66" s="121"/>
      <c r="P66" s="121"/>
      <c r="Q66" s="121"/>
      <c r="R66" s="121"/>
      <c r="S66" s="121"/>
      <c r="T66" s="121"/>
      <c r="U66" s="121"/>
      <c r="V66" s="121"/>
      <c r="W66" s="121"/>
      <c r="X66" s="121"/>
      <c r="Y66" s="121"/>
      <c r="Z66" s="121"/>
      <c r="AA66" s="121" t="s">
        <v>322</v>
      </c>
      <c r="AB66" s="121" t="s">
        <v>151</v>
      </c>
      <c r="AC66" s="121"/>
      <c r="AD66" s="121"/>
      <c r="AE66" s="121"/>
      <c r="AF66" s="121"/>
      <c r="AG66" s="121"/>
      <c r="AH66" s="121"/>
      <c r="AI66" s="121"/>
    </row>
    <row r="67" spans="1:35" s="93" customFormat="1" ht="12.95" customHeight="1" x14ac:dyDescent="0.2">
      <c r="A67" s="100"/>
      <c r="B67" s="17" t="s">
        <v>43</v>
      </c>
      <c r="C67" s="17"/>
      <c r="D67" s="17"/>
      <c r="E67" s="34">
        <v>0</v>
      </c>
      <c r="F67" s="34">
        <v>0</v>
      </c>
      <c r="G67" s="34">
        <v>0</v>
      </c>
      <c r="H67" s="34">
        <v>0</v>
      </c>
      <c r="I67" s="34">
        <v>0</v>
      </c>
      <c r="J67" s="34">
        <v>0</v>
      </c>
      <c r="K67" s="148"/>
      <c r="L67" s="148"/>
      <c r="M67" s="148"/>
      <c r="N67" s="121" t="s">
        <v>230</v>
      </c>
      <c r="O67" s="148" t="b">
        <f t="shared" ref="O67:T67" si="13">ROUND(ABS(E67-SUM(E68:E71)),$J$2)&lt;=$O$5</f>
        <v>1</v>
      </c>
      <c r="P67" s="148" t="b">
        <f t="shared" si="13"/>
        <v>1</v>
      </c>
      <c r="Q67" s="148" t="b">
        <f t="shared" si="13"/>
        <v>1</v>
      </c>
      <c r="R67" s="148" t="b">
        <f t="shared" si="13"/>
        <v>1</v>
      </c>
      <c r="S67" s="148" t="b">
        <f t="shared" si="13"/>
        <v>1</v>
      </c>
      <c r="T67" s="148" t="b">
        <f t="shared" si="13"/>
        <v>1</v>
      </c>
      <c r="U67" s="148"/>
      <c r="V67" s="148"/>
      <c r="W67" s="148"/>
      <c r="X67" s="148"/>
      <c r="Y67" s="148"/>
      <c r="Z67" s="148"/>
      <c r="AA67" s="148" t="s">
        <v>323</v>
      </c>
      <c r="AB67" s="148" t="s">
        <v>235</v>
      </c>
      <c r="AC67" s="148"/>
      <c r="AD67" s="148"/>
      <c r="AE67" s="148"/>
      <c r="AF67" s="148"/>
      <c r="AG67" s="148"/>
      <c r="AH67" s="148"/>
      <c r="AI67" s="148"/>
    </row>
    <row r="68" spans="1:35" s="95" customFormat="1" ht="12.95" customHeight="1" x14ac:dyDescent="0.2">
      <c r="A68" s="12"/>
      <c r="B68" s="27"/>
      <c r="C68" s="23" t="s">
        <v>44</v>
      </c>
      <c r="D68" s="23"/>
      <c r="E68" s="20">
        <v>0</v>
      </c>
      <c r="F68" s="20">
        <v>0</v>
      </c>
      <c r="G68" s="20">
        <v>0</v>
      </c>
      <c r="H68" s="20">
        <v>0</v>
      </c>
      <c r="I68" s="20">
        <v>0</v>
      </c>
      <c r="J68" s="20">
        <v>0</v>
      </c>
      <c r="K68" s="121"/>
      <c r="L68" s="121"/>
      <c r="M68" s="121"/>
      <c r="N68" s="121" t="s">
        <v>230</v>
      </c>
      <c r="O68" s="121"/>
      <c r="P68" s="121"/>
      <c r="Q68" s="121"/>
      <c r="R68" s="121"/>
      <c r="S68" s="121"/>
      <c r="T68" s="121"/>
      <c r="U68" s="121"/>
      <c r="V68" s="121"/>
      <c r="W68" s="121"/>
      <c r="X68" s="121"/>
      <c r="Y68" s="121"/>
      <c r="Z68" s="121"/>
      <c r="AA68" s="121" t="s">
        <v>324</v>
      </c>
      <c r="AB68" s="121" t="s">
        <v>236</v>
      </c>
      <c r="AC68" s="121"/>
      <c r="AD68" s="121"/>
      <c r="AE68" s="121"/>
      <c r="AF68" s="121"/>
      <c r="AG68" s="121"/>
      <c r="AH68" s="121"/>
      <c r="AI68" s="121"/>
    </row>
    <row r="69" spans="1:35" s="95" customFormat="1" ht="12.95" customHeight="1" x14ac:dyDescent="0.2">
      <c r="A69" s="12"/>
      <c r="B69" s="28"/>
      <c r="C69" s="23" t="s">
        <v>45</v>
      </c>
      <c r="D69" s="23"/>
      <c r="E69" s="20">
        <v>0</v>
      </c>
      <c r="F69" s="20">
        <v>0</v>
      </c>
      <c r="G69" s="20">
        <v>0</v>
      </c>
      <c r="H69" s="20">
        <v>0</v>
      </c>
      <c r="I69" s="20">
        <v>0</v>
      </c>
      <c r="J69" s="20">
        <v>0</v>
      </c>
      <c r="K69" s="121"/>
      <c r="L69" s="121"/>
      <c r="M69" s="121"/>
      <c r="N69" s="121" t="s">
        <v>230</v>
      </c>
      <c r="O69" s="121"/>
      <c r="P69" s="121"/>
      <c r="Q69" s="121"/>
      <c r="R69" s="121"/>
      <c r="S69" s="121"/>
      <c r="T69" s="121"/>
      <c r="U69" s="121"/>
      <c r="V69" s="121"/>
      <c r="W69" s="121"/>
      <c r="X69" s="121"/>
      <c r="Y69" s="121"/>
      <c r="Z69" s="121"/>
      <c r="AA69" s="121" t="s">
        <v>325</v>
      </c>
      <c r="AB69" s="121" t="s">
        <v>237</v>
      </c>
      <c r="AC69" s="121"/>
      <c r="AD69" s="121"/>
      <c r="AE69" s="121"/>
      <c r="AF69" s="121"/>
      <c r="AG69" s="121"/>
      <c r="AH69" s="121"/>
      <c r="AI69" s="121"/>
    </row>
    <row r="70" spans="1:35" s="95" customFormat="1" ht="12.95" customHeight="1" x14ac:dyDescent="0.2">
      <c r="A70" s="12"/>
      <c r="B70" s="28"/>
      <c r="C70" s="23" t="s">
        <v>152</v>
      </c>
      <c r="D70" s="71"/>
      <c r="E70" s="73">
        <v>0</v>
      </c>
      <c r="F70" s="73">
        <v>0</v>
      </c>
      <c r="G70" s="73">
        <v>0</v>
      </c>
      <c r="H70" s="73">
        <v>0</v>
      </c>
      <c r="I70" s="73">
        <v>0</v>
      </c>
      <c r="J70" s="73">
        <v>0</v>
      </c>
      <c r="K70" s="121"/>
      <c r="L70" s="121"/>
      <c r="M70" s="121"/>
      <c r="N70" s="121" t="s">
        <v>230</v>
      </c>
      <c r="O70" s="121"/>
      <c r="P70" s="121"/>
      <c r="Q70" s="121"/>
      <c r="R70" s="121"/>
      <c r="S70" s="121"/>
      <c r="T70" s="121"/>
      <c r="U70" s="121"/>
      <c r="V70" s="121"/>
      <c r="W70" s="121"/>
      <c r="X70" s="121"/>
      <c r="Y70" s="121"/>
      <c r="Z70" s="121"/>
      <c r="AA70" s="121" t="s">
        <v>326</v>
      </c>
      <c r="AB70" s="121" t="s">
        <v>532</v>
      </c>
      <c r="AC70" s="121"/>
      <c r="AD70" s="121"/>
      <c r="AE70" s="121"/>
      <c r="AF70" s="121"/>
      <c r="AG70" s="121"/>
      <c r="AH70" s="121"/>
      <c r="AI70" s="121"/>
    </row>
    <row r="71" spans="1:35" s="95" customFormat="1" ht="12.95" customHeight="1" x14ac:dyDescent="0.2">
      <c r="A71" s="12"/>
      <c r="B71" s="29"/>
      <c r="C71" s="70" t="s">
        <v>153</v>
      </c>
      <c r="D71" s="71"/>
      <c r="E71" s="73">
        <v>0</v>
      </c>
      <c r="F71" s="73">
        <v>0</v>
      </c>
      <c r="G71" s="73">
        <v>0</v>
      </c>
      <c r="H71" s="73">
        <v>0</v>
      </c>
      <c r="I71" s="73">
        <v>0</v>
      </c>
      <c r="J71" s="73">
        <v>0</v>
      </c>
      <c r="K71" s="121"/>
      <c r="L71" s="121"/>
      <c r="M71" s="121"/>
      <c r="N71" s="121" t="s">
        <v>230</v>
      </c>
      <c r="O71" s="121"/>
      <c r="P71" s="121"/>
      <c r="Q71" s="121"/>
      <c r="R71" s="121"/>
      <c r="S71" s="121"/>
      <c r="T71" s="121"/>
      <c r="U71" s="121"/>
      <c r="V71" s="121"/>
      <c r="W71" s="121"/>
      <c r="X71" s="121"/>
      <c r="Y71" s="121"/>
      <c r="Z71" s="121"/>
      <c r="AA71" s="121" t="s">
        <v>327</v>
      </c>
      <c r="AB71" s="121" t="s">
        <v>238</v>
      </c>
      <c r="AC71" s="121"/>
      <c r="AD71" s="121"/>
      <c r="AE71" s="121"/>
      <c r="AF71" s="121"/>
      <c r="AG71" s="121"/>
      <c r="AH71" s="121"/>
      <c r="AI71" s="121"/>
    </row>
    <row r="72" spans="1:35" s="93" customFormat="1" ht="12.95" customHeight="1" thickBot="1" x14ac:dyDescent="0.25">
      <c r="A72" s="101"/>
      <c r="B72" s="74" t="s">
        <v>154</v>
      </c>
      <c r="C72" s="24"/>
      <c r="D72" s="24"/>
      <c r="E72" s="103">
        <v>0</v>
      </c>
      <c r="F72" s="103">
        <v>0</v>
      </c>
      <c r="G72" s="103">
        <v>0</v>
      </c>
      <c r="H72" s="103">
        <v>0</v>
      </c>
      <c r="I72" s="103">
        <v>0</v>
      </c>
      <c r="J72" s="103">
        <v>0</v>
      </c>
      <c r="K72" s="148"/>
      <c r="L72" s="148"/>
      <c r="M72" s="148"/>
      <c r="N72" s="121" t="s">
        <v>230</v>
      </c>
      <c r="O72" s="148"/>
      <c r="P72" s="148"/>
      <c r="Q72" s="148"/>
      <c r="R72" s="148"/>
      <c r="S72" s="148"/>
      <c r="T72" s="148"/>
      <c r="U72" s="148"/>
      <c r="V72" s="148"/>
      <c r="W72" s="148"/>
      <c r="X72" s="148"/>
      <c r="Y72" s="148"/>
      <c r="Z72" s="148"/>
      <c r="AA72" s="148" t="s">
        <v>328</v>
      </c>
      <c r="AB72" s="148" t="s">
        <v>154</v>
      </c>
      <c r="AC72" s="148"/>
      <c r="AD72" s="148"/>
      <c r="AE72" s="148"/>
      <c r="AF72" s="148"/>
      <c r="AG72" s="148"/>
      <c r="AH72" s="148"/>
      <c r="AI72" s="148"/>
    </row>
    <row r="73" spans="1:35" s="93" customFormat="1" ht="20.100000000000001" customHeight="1" thickBot="1" x14ac:dyDescent="0.25">
      <c r="A73" s="10" t="s">
        <v>223</v>
      </c>
      <c r="B73" s="10"/>
      <c r="C73" s="10"/>
      <c r="D73" s="10"/>
      <c r="E73" s="35">
        <v>0</v>
      </c>
      <c r="F73" s="35">
        <v>0</v>
      </c>
      <c r="G73" s="35">
        <v>0</v>
      </c>
      <c r="H73" s="35">
        <v>0</v>
      </c>
      <c r="I73" s="35">
        <v>0</v>
      </c>
      <c r="J73" s="35">
        <v>0</v>
      </c>
      <c r="K73" s="148"/>
      <c r="L73" s="148"/>
      <c r="M73" s="148"/>
      <c r="N73" s="121" t="s">
        <v>229</v>
      </c>
      <c r="O73" s="148" t="b">
        <f t="shared" ref="O73:T73" si="14">ROUND(ABS(E73-(E74+E79+E84+E90+E106+E112+E116+E117)),$J$2)&lt;=$O$5</f>
        <v>1</v>
      </c>
      <c r="P73" s="148" t="b">
        <f t="shared" si="14"/>
        <v>1</v>
      </c>
      <c r="Q73" s="148" t="b">
        <f t="shared" si="14"/>
        <v>1</v>
      </c>
      <c r="R73" s="148" t="b">
        <f t="shared" si="14"/>
        <v>1</v>
      </c>
      <c r="S73" s="148" t="b">
        <f t="shared" si="14"/>
        <v>1</v>
      </c>
      <c r="T73" s="148" t="b">
        <f t="shared" si="14"/>
        <v>1</v>
      </c>
      <c r="U73" s="148"/>
      <c r="V73" s="148"/>
      <c r="W73" s="148"/>
      <c r="X73" s="148"/>
      <c r="Y73" s="148"/>
      <c r="Z73" s="148"/>
      <c r="AA73" s="148" t="s">
        <v>329</v>
      </c>
      <c r="AB73" s="148" t="s">
        <v>533</v>
      </c>
      <c r="AC73" s="148"/>
      <c r="AD73" s="148"/>
      <c r="AE73" s="148"/>
      <c r="AF73" s="148"/>
      <c r="AG73" s="148"/>
      <c r="AH73" s="148"/>
      <c r="AI73" s="148"/>
    </row>
    <row r="74" spans="1:35" s="93" customFormat="1" ht="12.95" customHeight="1" x14ac:dyDescent="0.2">
      <c r="A74" s="104"/>
      <c r="B74" s="14" t="s">
        <v>46</v>
      </c>
      <c r="C74" s="14"/>
      <c r="D74" s="14"/>
      <c r="E74" s="92">
        <v>0</v>
      </c>
      <c r="F74" s="92">
        <v>0</v>
      </c>
      <c r="G74" s="92">
        <v>0</v>
      </c>
      <c r="H74" s="92">
        <v>0</v>
      </c>
      <c r="I74" s="92">
        <v>0</v>
      </c>
      <c r="J74" s="92">
        <v>0</v>
      </c>
      <c r="K74" s="148"/>
      <c r="L74" s="148"/>
      <c r="M74" s="148"/>
      <c r="N74" s="121" t="s">
        <v>230</v>
      </c>
      <c r="O74" s="148" t="b">
        <f t="shared" ref="O74:T74" si="15">ROUND(ABS(E74-SUM(E75:E78)),$J$2)&lt;=$O$5</f>
        <v>1</v>
      </c>
      <c r="P74" s="148" t="b">
        <f t="shared" si="15"/>
        <v>1</v>
      </c>
      <c r="Q74" s="148" t="b">
        <f t="shared" si="15"/>
        <v>1</v>
      </c>
      <c r="R74" s="148" t="b">
        <f t="shared" si="15"/>
        <v>1</v>
      </c>
      <c r="S74" s="148" t="b">
        <f t="shared" si="15"/>
        <v>1</v>
      </c>
      <c r="T74" s="148" t="b">
        <f t="shared" si="15"/>
        <v>1</v>
      </c>
      <c r="U74" s="148"/>
      <c r="V74" s="148"/>
      <c r="W74" s="148"/>
      <c r="X74" s="148"/>
      <c r="Y74" s="148"/>
      <c r="Z74" s="148"/>
      <c r="AA74" s="148" t="s">
        <v>330</v>
      </c>
      <c r="AB74" s="148" t="s">
        <v>46</v>
      </c>
      <c r="AC74" s="148"/>
      <c r="AD74" s="148"/>
      <c r="AE74" s="148"/>
      <c r="AF74" s="148"/>
      <c r="AG74" s="148"/>
      <c r="AH74" s="148"/>
      <c r="AI74" s="148"/>
    </row>
    <row r="75" spans="1:35" s="95" customFormat="1" ht="12.95" customHeight="1" x14ac:dyDescent="0.2">
      <c r="A75" s="12"/>
      <c r="B75" s="27"/>
      <c r="C75" s="23" t="s">
        <v>47</v>
      </c>
      <c r="D75" s="23"/>
      <c r="E75" s="20">
        <v>0</v>
      </c>
      <c r="F75" s="20">
        <v>0</v>
      </c>
      <c r="G75" s="20">
        <v>0</v>
      </c>
      <c r="H75" s="20">
        <v>0</v>
      </c>
      <c r="I75" s="20">
        <v>0</v>
      </c>
      <c r="J75" s="20">
        <v>0</v>
      </c>
      <c r="K75" s="121"/>
      <c r="L75" s="121"/>
      <c r="M75" s="121"/>
      <c r="N75" s="121" t="s">
        <v>230</v>
      </c>
      <c r="O75" s="121"/>
      <c r="P75" s="121"/>
      <c r="Q75" s="121"/>
      <c r="R75" s="121"/>
      <c r="S75" s="121"/>
      <c r="T75" s="121"/>
      <c r="U75" s="121"/>
      <c r="V75" s="121"/>
      <c r="W75" s="121"/>
      <c r="X75" s="121"/>
      <c r="Y75" s="121"/>
      <c r="Z75" s="121"/>
      <c r="AA75" s="121" t="s">
        <v>331</v>
      </c>
      <c r="AB75" s="121" t="s">
        <v>47</v>
      </c>
      <c r="AC75" s="121"/>
      <c r="AD75" s="121"/>
      <c r="AE75" s="121"/>
      <c r="AF75" s="121"/>
      <c r="AG75" s="121"/>
      <c r="AH75" s="121"/>
      <c r="AI75" s="121"/>
    </row>
    <row r="76" spans="1:35" s="95" customFormat="1" ht="12.95" customHeight="1" x14ac:dyDescent="0.2">
      <c r="A76" s="12"/>
      <c r="B76" s="28"/>
      <c r="C76" s="23" t="s">
        <v>155</v>
      </c>
      <c r="D76" s="23"/>
      <c r="E76" s="20">
        <v>0</v>
      </c>
      <c r="F76" s="20">
        <v>0</v>
      </c>
      <c r="G76" s="20">
        <v>0</v>
      </c>
      <c r="H76" s="20">
        <v>0</v>
      </c>
      <c r="I76" s="20">
        <v>0</v>
      </c>
      <c r="J76" s="20">
        <v>0</v>
      </c>
      <c r="K76" s="121"/>
      <c r="L76" s="121"/>
      <c r="M76" s="121"/>
      <c r="N76" s="121" t="s">
        <v>230</v>
      </c>
      <c r="O76" s="121"/>
      <c r="P76" s="121"/>
      <c r="Q76" s="121"/>
      <c r="R76" s="121"/>
      <c r="S76" s="121"/>
      <c r="T76" s="121"/>
      <c r="U76" s="121"/>
      <c r="V76" s="121"/>
      <c r="W76" s="121"/>
      <c r="X76" s="121"/>
      <c r="Y76" s="121"/>
      <c r="Z76" s="121"/>
      <c r="AA76" s="121" t="s">
        <v>332</v>
      </c>
      <c r="AB76" s="121" t="s">
        <v>534</v>
      </c>
      <c r="AC76" s="121"/>
      <c r="AD76" s="121"/>
      <c r="AE76" s="121"/>
      <c r="AF76" s="121"/>
      <c r="AG76" s="121"/>
      <c r="AH76" s="121"/>
      <c r="AI76" s="121"/>
    </row>
    <row r="77" spans="1:35" s="95" customFormat="1" ht="12.95" customHeight="1" x14ac:dyDescent="0.2">
      <c r="A77" s="12"/>
      <c r="B77" s="28"/>
      <c r="C77" s="23" t="s">
        <v>48</v>
      </c>
      <c r="D77" s="23"/>
      <c r="E77" s="20">
        <v>0</v>
      </c>
      <c r="F77" s="20">
        <v>0</v>
      </c>
      <c r="G77" s="20">
        <v>0</v>
      </c>
      <c r="H77" s="20">
        <v>0</v>
      </c>
      <c r="I77" s="20">
        <v>0</v>
      </c>
      <c r="J77" s="20">
        <v>0</v>
      </c>
      <c r="K77" s="121"/>
      <c r="L77" s="121"/>
      <c r="M77" s="121"/>
      <c r="N77" s="121" t="s">
        <v>230</v>
      </c>
      <c r="O77" s="121"/>
      <c r="P77" s="121"/>
      <c r="Q77" s="121"/>
      <c r="R77" s="121"/>
      <c r="S77" s="121"/>
      <c r="T77" s="121"/>
      <c r="U77" s="121"/>
      <c r="V77" s="121"/>
      <c r="W77" s="121"/>
      <c r="X77" s="121"/>
      <c r="Y77" s="121"/>
      <c r="Z77" s="121"/>
      <c r="AA77" s="121" t="s">
        <v>333</v>
      </c>
      <c r="AB77" s="121" t="s">
        <v>48</v>
      </c>
      <c r="AC77" s="121"/>
      <c r="AD77" s="121"/>
      <c r="AE77" s="121"/>
      <c r="AF77" s="121"/>
      <c r="AG77" s="121"/>
      <c r="AH77" s="121"/>
      <c r="AI77" s="121"/>
    </row>
    <row r="78" spans="1:35" s="95" customFormat="1" ht="12.95" customHeight="1" x14ac:dyDescent="0.2">
      <c r="A78" s="12"/>
      <c r="B78" s="29"/>
      <c r="C78" s="70" t="s">
        <v>156</v>
      </c>
      <c r="D78" s="23"/>
      <c r="E78" s="20">
        <v>0</v>
      </c>
      <c r="F78" s="20">
        <v>0</v>
      </c>
      <c r="G78" s="20">
        <v>0</v>
      </c>
      <c r="H78" s="20">
        <v>0</v>
      </c>
      <c r="I78" s="20">
        <v>0</v>
      </c>
      <c r="J78" s="20">
        <v>0</v>
      </c>
      <c r="K78" s="121"/>
      <c r="L78" s="121"/>
      <c r="M78" s="121"/>
      <c r="N78" s="121" t="s">
        <v>230</v>
      </c>
      <c r="O78" s="121"/>
      <c r="P78" s="121"/>
      <c r="Q78" s="121"/>
      <c r="R78" s="121"/>
      <c r="S78" s="121"/>
      <c r="T78" s="121"/>
      <c r="U78" s="121"/>
      <c r="V78" s="121"/>
      <c r="W78" s="121"/>
      <c r="X78" s="121"/>
      <c r="Y78" s="121"/>
      <c r="Z78" s="121"/>
      <c r="AA78" s="121" t="s">
        <v>334</v>
      </c>
      <c r="AB78" s="121" t="s">
        <v>156</v>
      </c>
      <c r="AC78" s="121"/>
      <c r="AD78" s="121"/>
      <c r="AE78" s="121"/>
      <c r="AF78" s="121"/>
      <c r="AG78" s="121"/>
      <c r="AH78" s="121"/>
      <c r="AI78" s="121"/>
    </row>
    <row r="79" spans="1:35" s="93" customFormat="1" ht="12.95" customHeight="1" x14ac:dyDescent="0.2">
      <c r="A79" s="100"/>
      <c r="B79" s="17" t="s">
        <v>49</v>
      </c>
      <c r="C79" s="17"/>
      <c r="D79" s="17"/>
      <c r="E79" s="34">
        <v>0</v>
      </c>
      <c r="F79" s="34">
        <v>0</v>
      </c>
      <c r="G79" s="34">
        <v>0</v>
      </c>
      <c r="H79" s="34">
        <v>0</v>
      </c>
      <c r="I79" s="34">
        <v>0</v>
      </c>
      <c r="J79" s="34">
        <v>0</v>
      </c>
      <c r="K79" s="148"/>
      <c r="L79" s="148"/>
      <c r="M79" s="148"/>
      <c r="N79" s="121" t="s">
        <v>230</v>
      </c>
      <c r="O79" s="148" t="b">
        <f t="shared" ref="O79:T79" si="16">ROUND(ABS(E79-SUM(E80:E83)),$J$2)&lt;=$O$5</f>
        <v>1</v>
      </c>
      <c r="P79" s="148" t="b">
        <f t="shared" si="16"/>
        <v>1</v>
      </c>
      <c r="Q79" s="148" t="b">
        <f t="shared" si="16"/>
        <v>1</v>
      </c>
      <c r="R79" s="148" t="b">
        <f t="shared" si="16"/>
        <v>1</v>
      </c>
      <c r="S79" s="148" t="b">
        <f t="shared" si="16"/>
        <v>1</v>
      </c>
      <c r="T79" s="148" t="b">
        <f t="shared" si="16"/>
        <v>1</v>
      </c>
      <c r="U79" s="148"/>
      <c r="V79" s="148"/>
      <c r="W79" s="148"/>
      <c r="X79" s="148"/>
      <c r="Y79" s="148"/>
      <c r="Z79" s="148"/>
      <c r="AA79" s="148" t="s">
        <v>335</v>
      </c>
      <c r="AB79" s="148" t="s">
        <v>49</v>
      </c>
      <c r="AC79" s="148"/>
      <c r="AD79" s="148"/>
      <c r="AE79" s="148"/>
      <c r="AF79" s="148"/>
      <c r="AG79" s="148"/>
      <c r="AH79" s="148"/>
      <c r="AI79" s="148"/>
    </row>
    <row r="80" spans="1:35" s="95" customFormat="1" ht="12.95" customHeight="1" x14ac:dyDescent="0.2">
      <c r="A80" s="12"/>
      <c r="B80" s="31"/>
      <c r="C80" s="23" t="s">
        <v>50</v>
      </c>
      <c r="D80" s="23"/>
      <c r="E80" s="20">
        <v>0</v>
      </c>
      <c r="F80" s="20">
        <v>0</v>
      </c>
      <c r="G80" s="20">
        <v>0</v>
      </c>
      <c r="H80" s="20">
        <v>0</v>
      </c>
      <c r="I80" s="20">
        <v>0</v>
      </c>
      <c r="J80" s="20">
        <v>0</v>
      </c>
      <c r="K80" s="121"/>
      <c r="L80" s="121"/>
      <c r="M80" s="121"/>
      <c r="N80" s="121" t="s">
        <v>230</v>
      </c>
      <c r="O80" s="121"/>
      <c r="P80" s="121"/>
      <c r="Q80" s="121"/>
      <c r="R80" s="121"/>
      <c r="S80" s="121"/>
      <c r="T80" s="121"/>
      <c r="U80" s="121"/>
      <c r="V80" s="121"/>
      <c r="W80" s="121"/>
      <c r="X80" s="121"/>
      <c r="Y80" s="121"/>
      <c r="Z80" s="121"/>
      <c r="AA80" s="121" t="s">
        <v>336</v>
      </c>
      <c r="AB80" s="121" t="s">
        <v>50</v>
      </c>
      <c r="AC80" s="121"/>
      <c r="AD80" s="121"/>
      <c r="AE80" s="121"/>
      <c r="AF80" s="121"/>
      <c r="AG80" s="121"/>
      <c r="AH80" s="121"/>
      <c r="AI80" s="121"/>
    </row>
    <row r="81" spans="1:35" s="95" customFormat="1" ht="12.95" customHeight="1" x14ac:dyDescent="0.2">
      <c r="A81" s="12"/>
      <c r="B81" s="32"/>
      <c r="C81" s="23" t="s">
        <v>51</v>
      </c>
      <c r="D81" s="23"/>
      <c r="E81" s="20">
        <v>0</v>
      </c>
      <c r="F81" s="20">
        <v>0</v>
      </c>
      <c r="G81" s="20">
        <v>0</v>
      </c>
      <c r="H81" s="20">
        <v>0</v>
      </c>
      <c r="I81" s="20">
        <v>0</v>
      </c>
      <c r="J81" s="20">
        <v>0</v>
      </c>
      <c r="K81" s="121"/>
      <c r="L81" s="121"/>
      <c r="M81" s="121"/>
      <c r="N81" s="121" t="s">
        <v>230</v>
      </c>
      <c r="O81" s="121"/>
      <c r="P81" s="121"/>
      <c r="Q81" s="121"/>
      <c r="R81" s="121"/>
      <c r="S81" s="121"/>
      <c r="T81" s="121"/>
      <c r="U81" s="121"/>
      <c r="V81" s="121"/>
      <c r="W81" s="121"/>
      <c r="X81" s="121"/>
      <c r="Y81" s="121"/>
      <c r="Z81" s="121"/>
      <c r="AA81" s="121" t="s">
        <v>337</v>
      </c>
      <c r="AB81" s="121" t="s">
        <v>535</v>
      </c>
      <c r="AC81" s="121"/>
      <c r="AD81" s="121"/>
      <c r="AE81" s="121"/>
      <c r="AF81" s="121"/>
      <c r="AG81" s="121"/>
      <c r="AH81" s="121"/>
      <c r="AI81" s="121"/>
    </row>
    <row r="82" spans="1:35" s="95" customFormat="1" ht="12.95" customHeight="1" x14ac:dyDescent="0.2">
      <c r="A82" s="12"/>
      <c r="B82" s="32"/>
      <c r="C82" s="23" t="s">
        <v>52</v>
      </c>
      <c r="D82" s="23"/>
      <c r="E82" s="20">
        <v>0</v>
      </c>
      <c r="F82" s="20">
        <v>0</v>
      </c>
      <c r="G82" s="20">
        <v>0</v>
      </c>
      <c r="H82" s="20">
        <v>0</v>
      </c>
      <c r="I82" s="20">
        <v>0</v>
      </c>
      <c r="J82" s="20">
        <v>0</v>
      </c>
      <c r="K82" s="121"/>
      <c r="L82" s="121"/>
      <c r="M82" s="121"/>
      <c r="N82" s="121" t="s">
        <v>230</v>
      </c>
      <c r="O82" s="121"/>
      <c r="P82" s="121"/>
      <c r="Q82" s="121"/>
      <c r="R82" s="121"/>
      <c r="S82" s="121"/>
      <c r="T82" s="121"/>
      <c r="U82" s="121"/>
      <c r="V82" s="121"/>
      <c r="W82" s="121"/>
      <c r="X82" s="121"/>
      <c r="Y82" s="121"/>
      <c r="Z82" s="121"/>
      <c r="AA82" s="121" t="s">
        <v>338</v>
      </c>
      <c r="AB82" s="121" t="s">
        <v>52</v>
      </c>
      <c r="AC82" s="121"/>
      <c r="AD82" s="121"/>
      <c r="AE82" s="121"/>
      <c r="AF82" s="121"/>
      <c r="AG82" s="121"/>
      <c r="AH82" s="121"/>
      <c r="AI82" s="121"/>
    </row>
    <row r="83" spans="1:35" s="95" customFormat="1" ht="12.95" customHeight="1" x14ac:dyDescent="0.2">
      <c r="A83" s="12"/>
      <c r="B83" s="33"/>
      <c r="C83" s="70" t="s">
        <v>157</v>
      </c>
      <c r="D83" s="23"/>
      <c r="E83" s="20">
        <v>0</v>
      </c>
      <c r="F83" s="20">
        <v>0</v>
      </c>
      <c r="G83" s="20">
        <v>0</v>
      </c>
      <c r="H83" s="20">
        <v>0</v>
      </c>
      <c r="I83" s="20">
        <v>0</v>
      </c>
      <c r="J83" s="20">
        <v>0</v>
      </c>
      <c r="K83" s="121"/>
      <c r="L83" s="121"/>
      <c r="M83" s="121"/>
      <c r="N83" s="121" t="s">
        <v>230</v>
      </c>
      <c r="O83" s="121"/>
      <c r="P83" s="121"/>
      <c r="Q83" s="121"/>
      <c r="R83" s="121"/>
      <c r="S83" s="121"/>
      <c r="T83" s="121"/>
      <c r="U83" s="121"/>
      <c r="V83" s="121"/>
      <c r="W83" s="121"/>
      <c r="X83" s="121"/>
      <c r="Y83" s="121"/>
      <c r="Z83" s="121"/>
      <c r="AA83" s="121" t="s">
        <v>339</v>
      </c>
      <c r="AB83" s="121" t="s">
        <v>157</v>
      </c>
      <c r="AC83" s="121"/>
      <c r="AD83" s="121"/>
      <c r="AE83" s="121"/>
      <c r="AF83" s="121"/>
      <c r="AG83" s="121"/>
      <c r="AH83" s="121"/>
      <c r="AI83" s="121"/>
    </row>
    <row r="84" spans="1:35" s="93" customFormat="1" ht="12.95" customHeight="1" x14ac:dyDescent="0.2">
      <c r="A84" s="100"/>
      <c r="B84" s="17" t="s">
        <v>53</v>
      </c>
      <c r="C84" s="17"/>
      <c r="D84" s="17"/>
      <c r="E84" s="34">
        <v>0</v>
      </c>
      <c r="F84" s="34">
        <v>0</v>
      </c>
      <c r="G84" s="34">
        <v>0</v>
      </c>
      <c r="H84" s="34">
        <v>0</v>
      </c>
      <c r="I84" s="34">
        <v>0</v>
      </c>
      <c r="J84" s="34">
        <v>0</v>
      </c>
      <c r="K84" s="148"/>
      <c r="L84" s="148"/>
      <c r="M84" s="148"/>
      <c r="N84" s="121" t="s">
        <v>230</v>
      </c>
      <c r="O84" s="148" t="b">
        <f t="shared" ref="O84:T84" si="17">ROUND(ABS(E84-SUM(E85:E89)),$J$2)&lt;=$O$5</f>
        <v>1</v>
      </c>
      <c r="P84" s="148" t="b">
        <f t="shared" si="17"/>
        <v>1</v>
      </c>
      <c r="Q84" s="148" t="b">
        <f t="shared" si="17"/>
        <v>1</v>
      </c>
      <c r="R84" s="148" t="b">
        <f t="shared" si="17"/>
        <v>1</v>
      </c>
      <c r="S84" s="148" t="b">
        <f t="shared" si="17"/>
        <v>1</v>
      </c>
      <c r="T84" s="148" t="b">
        <f t="shared" si="17"/>
        <v>1</v>
      </c>
      <c r="U84" s="148"/>
      <c r="V84" s="148"/>
      <c r="W84" s="148"/>
      <c r="X84" s="148"/>
      <c r="Y84" s="148"/>
      <c r="Z84" s="148"/>
      <c r="AA84" s="148" t="s">
        <v>340</v>
      </c>
      <c r="AB84" s="148" t="s">
        <v>536</v>
      </c>
      <c r="AC84" s="148"/>
      <c r="AD84" s="148"/>
      <c r="AE84" s="148"/>
      <c r="AF84" s="148"/>
      <c r="AG84" s="148"/>
      <c r="AH84" s="148"/>
      <c r="AI84" s="148"/>
    </row>
    <row r="85" spans="1:35" s="95" customFormat="1" ht="12.95" customHeight="1" x14ac:dyDescent="0.2">
      <c r="A85" s="12"/>
      <c r="B85" s="27"/>
      <c r="C85" s="23" t="s">
        <v>54</v>
      </c>
      <c r="D85" s="23"/>
      <c r="E85" s="20">
        <v>0</v>
      </c>
      <c r="F85" s="20">
        <v>0</v>
      </c>
      <c r="G85" s="20">
        <v>0</v>
      </c>
      <c r="H85" s="20">
        <v>0</v>
      </c>
      <c r="I85" s="20">
        <v>0</v>
      </c>
      <c r="J85" s="20">
        <v>0</v>
      </c>
      <c r="K85" s="121"/>
      <c r="L85" s="121"/>
      <c r="M85" s="121"/>
      <c r="N85" s="121" t="s">
        <v>230</v>
      </c>
      <c r="O85" s="121"/>
      <c r="P85" s="121"/>
      <c r="Q85" s="121"/>
      <c r="R85" s="121"/>
      <c r="S85" s="121"/>
      <c r="T85" s="121"/>
      <c r="U85" s="121"/>
      <c r="V85" s="121"/>
      <c r="W85" s="121"/>
      <c r="X85" s="121"/>
      <c r="Y85" s="121"/>
      <c r="Z85" s="121"/>
      <c r="AA85" s="121" t="s">
        <v>341</v>
      </c>
      <c r="AB85" s="121" t="s">
        <v>54</v>
      </c>
      <c r="AC85" s="121"/>
      <c r="AD85" s="121"/>
      <c r="AE85" s="121"/>
      <c r="AF85" s="121"/>
      <c r="AG85" s="121"/>
      <c r="AH85" s="121"/>
      <c r="AI85" s="121"/>
    </row>
    <row r="86" spans="1:35" s="95" customFormat="1" ht="12.95" customHeight="1" x14ac:dyDescent="0.2">
      <c r="A86" s="12"/>
      <c r="B86" s="28"/>
      <c r="C86" s="23" t="s">
        <v>55</v>
      </c>
      <c r="D86" s="23"/>
      <c r="E86" s="20">
        <v>0</v>
      </c>
      <c r="F86" s="20">
        <v>0</v>
      </c>
      <c r="G86" s="20">
        <v>0</v>
      </c>
      <c r="H86" s="20">
        <v>0</v>
      </c>
      <c r="I86" s="20">
        <v>0</v>
      </c>
      <c r="J86" s="20">
        <v>0</v>
      </c>
      <c r="K86" s="121"/>
      <c r="L86" s="121"/>
      <c r="M86" s="121"/>
      <c r="N86" s="121" t="s">
        <v>230</v>
      </c>
      <c r="O86" s="121"/>
      <c r="P86" s="121"/>
      <c r="Q86" s="121"/>
      <c r="R86" s="121"/>
      <c r="S86" s="121"/>
      <c r="T86" s="121"/>
      <c r="U86" s="121"/>
      <c r="V86" s="121"/>
      <c r="W86" s="121"/>
      <c r="X86" s="121"/>
      <c r="Y86" s="121"/>
      <c r="Z86" s="121"/>
      <c r="AA86" s="121" t="s">
        <v>342</v>
      </c>
      <c r="AB86" s="121" t="s">
        <v>55</v>
      </c>
      <c r="AC86" s="121"/>
      <c r="AD86" s="121"/>
      <c r="AE86" s="121"/>
      <c r="AF86" s="121"/>
      <c r="AG86" s="121"/>
      <c r="AH86" s="121"/>
      <c r="AI86" s="121"/>
    </row>
    <row r="87" spans="1:35" s="95" customFormat="1" ht="12.95" customHeight="1" x14ac:dyDescent="0.2">
      <c r="A87" s="12"/>
      <c r="B87" s="28"/>
      <c r="C87" s="23" t="s">
        <v>56</v>
      </c>
      <c r="D87" s="23"/>
      <c r="E87" s="20">
        <v>0</v>
      </c>
      <c r="F87" s="20">
        <v>0</v>
      </c>
      <c r="G87" s="20">
        <v>0</v>
      </c>
      <c r="H87" s="20">
        <v>0</v>
      </c>
      <c r="I87" s="20">
        <v>0</v>
      </c>
      <c r="J87" s="20">
        <v>0</v>
      </c>
      <c r="K87" s="121"/>
      <c r="L87" s="121"/>
      <c r="M87" s="121"/>
      <c r="N87" s="121" t="s">
        <v>230</v>
      </c>
      <c r="O87" s="121"/>
      <c r="P87" s="121"/>
      <c r="Q87" s="121"/>
      <c r="R87" s="121"/>
      <c r="S87" s="121"/>
      <c r="T87" s="121"/>
      <c r="U87" s="121"/>
      <c r="V87" s="121"/>
      <c r="W87" s="121"/>
      <c r="X87" s="121"/>
      <c r="Y87" s="121"/>
      <c r="Z87" s="121"/>
      <c r="AA87" s="121" t="s">
        <v>343</v>
      </c>
      <c r="AB87" s="121" t="s">
        <v>56</v>
      </c>
      <c r="AC87" s="121"/>
      <c r="AD87" s="121"/>
      <c r="AE87" s="121"/>
      <c r="AF87" s="121"/>
      <c r="AG87" s="121"/>
      <c r="AH87" s="121"/>
      <c r="AI87" s="121"/>
    </row>
    <row r="88" spans="1:35" s="95" customFormat="1" ht="12.95" customHeight="1" x14ac:dyDescent="0.2">
      <c r="A88" s="12"/>
      <c r="B88" s="28"/>
      <c r="C88" s="23" t="s">
        <v>57</v>
      </c>
      <c r="D88" s="23"/>
      <c r="E88" s="36">
        <v>0</v>
      </c>
      <c r="F88" s="36">
        <v>0</v>
      </c>
      <c r="G88" s="36">
        <v>0</v>
      </c>
      <c r="H88" s="36">
        <v>0</v>
      </c>
      <c r="I88" s="36">
        <v>0</v>
      </c>
      <c r="J88" s="36">
        <v>0</v>
      </c>
      <c r="K88" s="121"/>
      <c r="L88" s="121"/>
      <c r="M88" s="121"/>
      <c r="N88" s="121" t="s">
        <v>230</v>
      </c>
      <c r="O88" s="121"/>
      <c r="P88" s="121"/>
      <c r="Q88" s="121"/>
      <c r="R88" s="121"/>
      <c r="S88" s="121"/>
      <c r="T88" s="121"/>
      <c r="U88" s="121"/>
      <c r="V88" s="121"/>
      <c r="W88" s="121"/>
      <c r="X88" s="121"/>
      <c r="Y88" s="121"/>
      <c r="Z88" s="121"/>
      <c r="AA88" s="121" t="s">
        <v>344</v>
      </c>
      <c r="AB88" s="121" t="s">
        <v>57</v>
      </c>
      <c r="AC88" s="121"/>
      <c r="AD88" s="121"/>
      <c r="AE88" s="121"/>
      <c r="AF88" s="121"/>
      <c r="AG88" s="121"/>
      <c r="AH88" s="121"/>
      <c r="AI88" s="121"/>
    </row>
    <row r="89" spans="1:35" s="95" customFormat="1" ht="12.95" customHeight="1" x14ac:dyDescent="0.2">
      <c r="A89" s="12"/>
      <c r="B89" s="29"/>
      <c r="C89" s="70" t="s">
        <v>158</v>
      </c>
      <c r="D89" s="23"/>
      <c r="E89" s="36">
        <v>0</v>
      </c>
      <c r="F89" s="36">
        <v>0</v>
      </c>
      <c r="G89" s="36">
        <v>0</v>
      </c>
      <c r="H89" s="36">
        <v>0</v>
      </c>
      <c r="I89" s="36">
        <v>0</v>
      </c>
      <c r="J89" s="36">
        <v>0</v>
      </c>
      <c r="K89" s="121"/>
      <c r="L89" s="121"/>
      <c r="M89" s="121"/>
      <c r="N89" s="121" t="s">
        <v>230</v>
      </c>
      <c r="O89" s="121"/>
      <c r="P89" s="121"/>
      <c r="Q89" s="121"/>
      <c r="R89" s="121"/>
      <c r="S89" s="121"/>
      <c r="T89" s="121"/>
      <c r="U89" s="121"/>
      <c r="V89" s="121"/>
      <c r="W89" s="121"/>
      <c r="X89" s="121"/>
      <c r="Y89" s="121"/>
      <c r="Z89" s="121"/>
      <c r="AA89" s="121" t="s">
        <v>345</v>
      </c>
      <c r="AB89" s="121" t="s">
        <v>158</v>
      </c>
      <c r="AC89" s="121"/>
      <c r="AD89" s="121"/>
      <c r="AE89" s="121"/>
      <c r="AF89" s="121"/>
      <c r="AG89" s="121"/>
      <c r="AH89" s="121"/>
      <c r="AI89" s="121"/>
    </row>
    <row r="90" spans="1:35" s="93" customFormat="1" ht="12.95" customHeight="1" x14ac:dyDescent="0.2">
      <c r="A90" s="100"/>
      <c r="B90" s="17" t="s">
        <v>159</v>
      </c>
      <c r="C90" s="17"/>
      <c r="D90" s="17"/>
      <c r="E90" s="105">
        <v>0</v>
      </c>
      <c r="F90" s="105">
        <v>0</v>
      </c>
      <c r="G90" s="105">
        <v>0</v>
      </c>
      <c r="H90" s="105">
        <v>0</v>
      </c>
      <c r="I90" s="105">
        <v>0</v>
      </c>
      <c r="J90" s="105">
        <v>0</v>
      </c>
      <c r="K90" s="148"/>
      <c r="L90" s="148"/>
      <c r="M90" s="148"/>
      <c r="N90" s="121" t="s">
        <v>230</v>
      </c>
      <c r="O90" s="148" t="b">
        <f t="shared" ref="O90:T90" si="18">ROUND(ABS(E90-(E91+E97+E98+E103+E104+E105)),$J$2)&lt;=$O$5</f>
        <v>1</v>
      </c>
      <c r="P90" s="148" t="b">
        <f t="shared" si="18"/>
        <v>1</v>
      </c>
      <c r="Q90" s="148" t="b">
        <f t="shared" si="18"/>
        <v>1</v>
      </c>
      <c r="R90" s="148" t="b">
        <f t="shared" si="18"/>
        <v>1</v>
      </c>
      <c r="S90" s="148" t="b">
        <f t="shared" si="18"/>
        <v>1</v>
      </c>
      <c r="T90" s="148" t="b">
        <f t="shared" si="18"/>
        <v>1</v>
      </c>
      <c r="U90" s="148"/>
      <c r="V90" s="148"/>
      <c r="W90" s="148"/>
      <c r="X90" s="148"/>
      <c r="Y90" s="148"/>
      <c r="Z90" s="148"/>
      <c r="AA90" s="148" t="s">
        <v>346</v>
      </c>
      <c r="AB90" s="148" t="s">
        <v>537</v>
      </c>
      <c r="AC90" s="148"/>
      <c r="AD90" s="148"/>
      <c r="AE90" s="148"/>
      <c r="AF90" s="148"/>
      <c r="AG90" s="148"/>
      <c r="AH90" s="148"/>
      <c r="AI90" s="148"/>
    </row>
    <row r="91" spans="1:35" s="95" customFormat="1" ht="12.95" customHeight="1" x14ac:dyDescent="0.2">
      <c r="A91" s="12"/>
      <c r="B91" s="31"/>
      <c r="C91" s="23" t="s">
        <v>58</v>
      </c>
      <c r="D91" s="23"/>
      <c r="E91" s="36">
        <v>0</v>
      </c>
      <c r="F91" s="36">
        <v>0</v>
      </c>
      <c r="G91" s="36">
        <v>0</v>
      </c>
      <c r="H91" s="36">
        <v>0</v>
      </c>
      <c r="I91" s="36">
        <v>0</v>
      </c>
      <c r="J91" s="36">
        <v>0</v>
      </c>
      <c r="K91" s="121"/>
      <c r="L91" s="121"/>
      <c r="M91" s="121"/>
      <c r="N91" s="121" t="s">
        <v>230</v>
      </c>
      <c r="O91" s="121" t="b">
        <f t="shared" ref="O91:T91" si="19">ROUND(ABS(E91-SUM(E92:E96)),$J$2)&lt;=$O$5</f>
        <v>1</v>
      </c>
      <c r="P91" s="121" t="b">
        <f t="shared" si="19"/>
        <v>1</v>
      </c>
      <c r="Q91" s="121" t="b">
        <f t="shared" si="19"/>
        <v>1</v>
      </c>
      <c r="R91" s="121" t="b">
        <f t="shared" si="19"/>
        <v>1</v>
      </c>
      <c r="S91" s="121" t="b">
        <f t="shared" si="19"/>
        <v>1</v>
      </c>
      <c r="T91" s="121" t="b">
        <f t="shared" si="19"/>
        <v>1</v>
      </c>
      <c r="U91" s="121"/>
      <c r="V91" s="121"/>
      <c r="W91" s="121"/>
      <c r="X91" s="121"/>
      <c r="Y91" s="121"/>
      <c r="Z91" s="121"/>
      <c r="AA91" s="121" t="s">
        <v>347</v>
      </c>
      <c r="AB91" s="121" t="s">
        <v>58</v>
      </c>
      <c r="AC91" s="121"/>
      <c r="AD91" s="121"/>
      <c r="AE91" s="121"/>
      <c r="AF91" s="121"/>
      <c r="AG91" s="121"/>
      <c r="AH91" s="121"/>
      <c r="AI91" s="121"/>
    </row>
    <row r="92" spans="1:35" s="95" customFormat="1" ht="12.95" customHeight="1" x14ac:dyDescent="0.2">
      <c r="A92" s="12"/>
      <c r="B92" s="32"/>
      <c r="C92" s="27"/>
      <c r="D92" s="106" t="s">
        <v>160</v>
      </c>
      <c r="E92" s="36">
        <v>0</v>
      </c>
      <c r="F92" s="36">
        <v>0</v>
      </c>
      <c r="G92" s="36">
        <v>0</v>
      </c>
      <c r="H92" s="36">
        <v>0</v>
      </c>
      <c r="I92" s="36">
        <v>0</v>
      </c>
      <c r="J92" s="36">
        <v>0</v>
      </c>
      <c r="K92" s="121"/>
      <c r="L92" s="121"/>
      <c r="M92" s="121"/>
      <c r="N92" s="121" t="s">
        <v>230</v>
      </c>
      <c r="O92" s="121"/>
      <c r="P92" s="121"/>
      <c r="Q92" s="121"/>
      <c r="R92" s="121"/>
      <c r="S92" s="121"/>
      <c r="T92" s="121"/>
      <c r="U92" s="121"/>
      <c r="V92" s="121"/>
      <c r="W92" s="121"/>
      <c r="X92" s="121"/>
      <c r="Y92" s="121"/>
      <c r="Z92" s="121"/>
      <c r="AA92" s="121" t="s">
        <v>348</v>
      </c>
      <c r="AB92" s="121" t="s">
        <v>538</v>
      </c>
      <c r="AC92" s="121"/>
      <c r="AD92" s="121"/>
      <c r="AE92" s="121"/>
      <c r="AF92" s="121"/>
      <c r="AG92" s="121"/>
      <c r="AH92" s="121"/>
      <c r="AI92" s="121"/>
    </row>
    <row r="93" spans="1:35" s="95" customFormat="1" ht="12.95" customHeight="1" x14ac:dyDescent="0.2">
      <c r="A93" s="12"/>
      <c r="B93" s="32"/>
      <c r="C93" s="28"/>
      <c r="D93" s="70" t="s">
        <v>161</v>
      </c>
      <c r="E93" s="37">
        <v>0</v>
      </c>
      <c r="F93" s="37">
        <v>0</v>
      </c>
      <c r="G93" s="37">
        <v>0</v>
      </c>
      <c r="H93" s="37">
        <v>0</v>
      </c>
      <c r="I93" s="37">
        <v>0</v>
      </c>
      <c r="J93" s="37">
        <v>0</v>
      </c>
      <c r="K93" s="121"/>
      <c r="L93" s="121"/>
      <c r="M93" s="121"/>
      <c r="N93" s="121" t="s">
        <v>230</v>
      </c>
      <c r="O93" s="121"/>
      <c r="P93" s="121"/>
      <c r="Q93" s="121"/>
      <c r="R93" s="121"/>
      <c r="S93" s="121"/>
      <c r="T93" s="121"/>
      <c r="U93" s="121"/>
      <c r="V93" s="121"/>
      <c r="W93" s="121"/>
      <c r="X93" s="121"/>
      <c r="Y93" s="121"/>
      <c r="Z93" s="121"/>
      <c r="AA93" s="121" t="s">
        <v>349</v>
      </c>
      <c r="AB93" s="121" t="s">
        <v>539</v>
      </c>
      <c r="AC93" s="121"/>
      <c r="AD93" s="121"/>
      <c r="AE93" s="121"/>
      <c r="AF93" s="121"/>
      <c r="AG93" s="121"/>
      <c r="AH93" s="121"/>
      <c r="AI93" s="121"/>
    </row>
    <row r="94" spans="1:35" s="95" customFormat="1" ht="12.95" customHeight="1" x14ac:dyDescent="0.2">
      <c r="A94" s="12"/>
      <c r="B94" s="32"/>
      <c r="C94" s="28"/>
      <c r="D94" s="23" t="s">
        <v>59</v>
      </c>
      <c r="E94" s="37">
        <v>0</v>
      </c>
      <c r="F94" s="37">
        <v>0</v>
      </c>
      <c r="G94" s="37">
        <v>0</v>
      </c>
      <c r="H94" s="37">
        <v>0</v>
      </c>
      <c r="I94" s="37">
        <v>0</v>
      </c>
      <c r="J94" s="37">
        <v>0</v>
      </c>
      <c r="K94" s="121"/>
      <c r="L94" s="121"/>
      <c r="M94" s="121"/>
      <c r="N94" s="121" t="s">
        <v>230</v>
      </c>
      <c r="O94" s="121"/>
      <c r="P94" s="121"/>
      <c r="Q94" s="121"/>
      <c r="R94" s="121"/>
      <c r="S94" s="121"/>
      <c r="T94" s="121"/>
      <c r="U94" s="121"/>
      <c r="V94" s="121"/>
      <c r="W94" s="121"/>
      <c r="X94" s="121"/>
      <c r="Y94" s="121"/>
      <c r="Z94" s="121"/>
      <c r="AA94" s="121" t="s">
        <v>350</v>
      </c>
      <c r="AB94" s="121" t="s">
        <v>540</v>
      </c>
      <c r="AC94" s="121"/>
      <c r="AD94" s="121"/>
      <c r="AE94" s="121"/>
      <c r="AF94" s="121"/>
      <c r="AG94" s="121"/>
      <c r="AH94" s="121"/>
      <c r="AI94" s="121"/>
    </row>
    <row r="95" spans="1:35" s="95" customFormat="1" ht="12.95" customHeight="1" x14ac:dyDescent="0.2">
      <c r="A95" s="12"/>
      <c r="B95" s="32"/>
      <c r="C95" s="28"/>
      <c r="D95" s="106" t="s">
        <v>162</v>
      </c>
      <c r="E95" s="37">
        <v>0</v>
      </c>
      <c r="F95" s="37">
        <v>0</v>
      </c>
      <c r="G95" s="37">
        <v>0</v>
      </c>
      <c r="H95" s="37">
        <v>0</v>
      </c>
      <c r="I95" s="37">
        <v>0</v>
      </c>
      <c r="J95" s="37">
        <v>0</v>
      </c>
      <c r="K95" s="121"/>
      <c r="L95" s="121"/>
      <c r="M95" s="121"/>
      <c r="N95" s="121" t="s">
        <v>230</v>
      </c>
      <c r="O95" s="121"/>
      <c r="P95" s="121"/>
      <c r="Q95" s="121"/>
      <c r="R95" s="121"/>
      <c r="S95" s="121"/>
      <c r="T95" s="121"/>
      <c r="U95" s="121"/>
      <c r="V95" s="121"/>
      <c r="W95" s="121"/>
      <c r="X95" s="121"/>
      <c r="Y95" s="121"/>
      <c r="Z95" s="121"/>
      <c r="AA95" s="121" t="s">
        <v>351</v>
      </c>
      <c r="AB95" s="121" t="s">
        <v>541</v>
      </c>
      <c r="AC95" s="121"/>
      <c r="AD95" s="121"/>
      <c r="AE95" s="121"/>
      <c r="AF95" s="121"/>
      <c r="AG95" s="121"/>
      <c r="AH95" s="121"/>
      <c r="AI95" s="121"/>
    </row>
    <row r="96" spans="1:35" s="95" customFormat="1" ht="12.95" customHeight="1" x14ac:dyDescent="0.2">
      <c r="A96" s="12"/>
      <c r="B96" s="32"/>
      <c r="C96" s="29"/>
      <c r="D96" s="70" t="s">
        <v>163</v>
      </c>
      <c r="E96" s="37">
        <v>0</v>
      </c>
      <c r="F96" s="37">
        <v>0</v>
      </c>
      <c r="G96" s="37">
        <v>0</v>
      </c>
      <c r="H96" s="37">
        <v>0</v>
      </c>
      <c r="I96" s="37">
        <v>0</v>
      </c>
      <c r="J96" s="37">
        <v>0</v>
      </c>
      <c r="K96" s="121"/>
      <c r="L96" s="121"/>
      <c r="M96" s="121"/>
      <c r="N96" s="121" t="s">
        <v>230</v>
      </c>
      <c r="O96" s="121"/>
      <c r="P96" s="121"/>
      <c r="Q96" s="121"/>
      <c r="R96" s="121"/>
      <c r="S96" s="121"/>
      <c r="T96" s="121"/>
      <c r="U96" s="121"/>
      <c r="V96" s="121"/>
      <c r="W96" s="121"/>
      <c r="X96" s="121"/>
      <c r="Y96" s="121"/>
      <c r="Z96" s="121"/>
      <c r="AA96" s="121" t="s">
        <v>352</v>
      </c>
      <c r="AB96" s="121" t="s">
        <v>542</v>
      </c>
      <c r="AC96" s="121"/>
      <c r="AD96" s="121"/>
      <c r="AE96" s="121"/>
      <c r="AF96" s="121"/>
      <c r="AG96" s="121"/>
      <c r="AH96" s="121"/>
      <c r="AI96" s="121"/>
    </row>
    <row r="97" spans="1:35" s="95" customFormat="1" ht="12.95" customHeight="1" x14ac:dyDescent="0.2">
      <c r="A97" s="12"/>
      <c r="B97" s="32"/>
      <c r="C97" s="23" t="s">
        <v>60</v>
      </c>
      <c r="D97" s="23"/>
      <c r="E97" s="37">
        <v>0</v>
      </c>
      <c r="F97" s="37">
        <v>0</v>
      </c>
      <c r="G97" s="37">
        <v>0</v>
      </c>
      <c r="H97" s="37">
        <v>0</v>
      </c>
      <c r="I97" s="37">
        <v>0</v>
      </c>
      <c r="J97" s="37">
        <v>0</v>
      </c>
      <c r="K97" s="121"/>
      <c r="L97" s="121"/>
      <c r="M97" s="121"/>
      <c r="N97" s="121" t="s">
        <v>230</v>
      </c>
      <c r="O97" s="121"/>
      <c r="P97" s="121"/>
      <c r="Q97" s="121"/>
      <c r="R97" s="121"/>
      <c r="S97" s="121"/>
      <c r="T97" s="121"/>
      <c r="U97" s="121"/>
      <c r="V97" s="121"/>
      <c r="W97" s="121"/>
      <c r="X97" s="121"/>
      <c r="Y97" s="121"/>
      <c r="Z97" s="121"/>
      <c r="AA97" s="121" t="s">
        <v>353</v>
      </c>
      <c r="AB97" s="121" t="s">
        <v>60</v>
      </c>
      <c r="AC97" s="121"/>
      <c r="AD97" s="121"/>
      <c r="AE97" s="121"/>
      <c r="AF97" s="121"/>
      <c r="AG97" s="121"/>
      <c r="AH97" s="121"/>
      <c r="AI97" s="121"/>
    </row>
    <row r="98" spans="1:35" s="95" customFormat="1" ht="12.95" customHeight="1" x14ac:dyDescent="0.2">
      <c r="A98" s="12"/>
      <c r="B98" s="32"/>
      <c r="C98" s="23" t="s">
        <v>61</v>
      </c>
      <c r="D98" s="23"/>
      <c r="E98" s="37">
        <v>0</v>
      </c>
      <c r="F98" s="37">
        <v>0</v>
      </c>
      <c r="G98" s="37">
        <v>0</v>
      </c>
      <c r="H98" s="37">
        <v>0</v>
      </c>
      <c r="I98" s="37">
        <v>0</v>
      </c>
      <c r="J98" s="37">
        <v>0</v>
      </c>
      <c r="K98" s="121"/>
      <c r="L98" s="121"/>
      <c r="M98" s="121"/>
      <c r="N98" s="121" t="s">
        <v>230</v>
      </c>
      <c r="O98" s="121" t="b">
        <f t="shared" ref="O98:T98" si="20">ROUND(ABS(E98-SUM(E99:E102)),$J$2)&lt;=$O$5</f>
        <v>1</v>
      </c>
      <c r="P98" s="121" t="b">
        <f t="shared" si="20"/>
        <v>1</v>
      </c>
      <c r="Q98" s="121" t="b">
        <f t="shared" si="20"/>
        <v>1</v>
      </c>
      <c r="R98" s="121" t="b">
        <f t="shared" si="20"/>
        <v>1</v>
      </c>
      <c r="S98" s="121" t="b">
        <f t="shared" si="20"/>
        <v>1</v>
      </c>
      <c r="T98" s="121" t="b">
        <f t="shared" si="20"/>
        <v>1</v>
      </c>
      <c r="U98" s="121"/>
      <c r="V98" s="121"/>
      <c r="W98" s="121"/>
      <c r="X98" s="121"/>
      <c r="Y98" s="121"/>
      <c r="Z98" s="121"/>
      <c r="AA98" s="121" t="s">
        <v>354</v>
      </c>
      <c r="AB98" s="121" t="s">
        <v>61</v>
      </c>
      <c r="AC98" s="121"/>
      <c r="AD98" s="121"/>
      <c r="AE98" s="121"/>
      <c r="AF98" s="121"/>
      <c r="AG98" s="121"/>
      <c r="AH98" s="121"/>
      <c r="AI98" s="121"/>
    </row>
    <row r="99" spans="1:35" s="95" customFormat="1" ht="12.95" customHeight="1" x14ac:dyDescent="0.2">
      <c r="A99" s="12"/>
      <c r="B99" s="32"/>
      <c r="C99" s="27"/>
      <c r="D99" s="23" t="s">
        <v>62</v>
      </c>
      <c r="E99" s="37">
        <v>0</v>
      </c>
      <c r="F99" s="37">
        <v>0</v>
      </c>
      <c r="G99" s="37">
        <v>0</v>
      </c>
      <c r="H99" s="37">
        <v>0</v>
      </c>
      <c r="I99" s="37">
        <v>0</v>
      </c>
      <c r="J99" s="37">
        <v>0</v>
      </c>
      <c r="K99" s="121"/>
      <c r="L99" s="121"/>
      <c r="M99" s="121"/>
      <c r="N99" s="121" t="s">
        <v>230</v>
      </c>
      <c r="O99" s="121"/>
      <c r="P99" s="121"/>
      <c r="Q99" s="121"/>
      <c r="R99" s="121"/>
      <c r="S99" s="121"/>
      <c r="T99" s="121"/>
      <c r="U99" s="121"/>
      <c r="V99" s="121"/>
      <c r="W99" s="121"/>
      <c r="X99" s="121"/>
      <c r="Y99" s="121"/>
      <c r="Z99" s="121"/>
      <c r="AA99" s="121" t="s">
        <v>355</v>
      </c>
      <c r="AB99" s="121" t="s">
        <v>543</v>
      </c>
      <c r="AC99" s="121"/>
      <c r="AD99" s="121"/>
      <c r="AE99" s="121"/>
      <c r="AF99" s="121"/>
      <c r="AG99" s="121"/>
      <c r="AH99" s="121"/>
      <c r="AI99" s="121"/>
    </row>
    <row r="100" spans="1:35" s="95" customFormat="1" ht="12.95" customHeight="1" x14ac:dyDescent="0.2">
      <c r="A100" s="12"/>
      <c r="B100" s="32"/>
      <c r="C100" s="28"/>
      <c r="D100" s="23" t="s">
        <v>164</v>
      </c>
      <c r="E100" s="37">
        <v>0</v>
      </c>
      <c r="F100" s="37">
        <v>0</v>
      </c>
      <c r="G100" s="37">
        <v>0</v>
      </c>
      <c r="H100" s="37">
        <v>0</v>
      </c>
      <c r="I100" s="37">
        <v>0</v>
      </c>
      <c r="J100" s="37">
        <v>0</v>
      </c>
      <c r="K100" s="121"/>
      <c r="L100" s="121"/>
      <c r="M100" s="121"/>
      <c r="N100" s="121" t="s">
        <v>230</v>
      </c>
      <c r="O100" s="121"/>
      <c r="P100" s="121"/>
      <c r="Q100" s="121"/>
      <c r="R100" s="121"/>
      <c r="S100" s="121"/>
      <c r="T100" s="121"/>
      <c r="U100" s="121"/>
      <c r="V100" s="121"/>
      <c r="W100" s="121"/>
      <c r="X100" s="121"/>
      <c r="Y100" s="121"/>
      <c r="Z100" s="121"/>
      <c r="AA100" s="121" t="s">
        <v>356</v>
      </c>
      <c r="AB100" s="121" t="s">
        <v>544</v>
      </c>
      <c r="AC100" s="121"/>
      <c r="AD100" s="121"/>
      <c r="AE100" s="121"/>
      <c r="AF100" s="121"/>
      <c r="AG100" s="121"/>
      <c r="AH100" s="121"/>
      <c r="AI100" s="121"/>
    </row>
    <row r="101" spans="1:35" s="95" customFormat="1" ht="12.95" customHeight="1" x14ac:dyDescent="0.2">
      <c r="A101" s="12"/>
      <c r="B101" s="32"/>
      <c r="C101" s="28"/>
      <c r="D101" s="23" t="s">
        <v>63</v>
      </c>
      <c r="E101" s="37">
        <v>0</v>
      </c>
      <c r="F101" s="37">
        <v>0</v>
      </c>
      <c r="G101" s="37">
        <v>0</v>
      </c>
      <c r="H101" s="37">
        <v>0</v>
      </c>
      <c r="I101" s="37">
        <v>0</v>
      </c>
      <c r="J101" s="37">
        <v>0</v>
      </c>
      <c r="K101" s="121"/>
      <c r="L101" s="121"/>
      <c r="M101" s="121"/>
      <c r="N101" s="121" t="s">
        <v>230</v>
      </c>
      <c r="O101" s="121"/>
      <c r="P101" s="121"/>
      <c r="Q101" s="121"/>
      <c r="R101" s="121"/>
      <c r="S101" s="121"/>
      <c r="T101" s="121"/>
      <c r="U101" s="121"/>
      <c r="V101" s="121"/>
      <c r="W101" s="121"/>
      <c r="X101" s="121"/>
      <c r="Y101" s="121"/>
      <c r="Z101" s="121"/>
      <c r="AA101" s="121" t="s">
        <v>357</v>
      </c>
      <c r="AB101" s="121" t="s">
        <v>545</v>
      </c>
      <c r="AC101" s="121"/>
      <c r="AD101" s="121"/>
      <c r="AE101" s="121"/>
      <c r="AF101" s="121"/>
      <c r="AG101" s="121"/>
      <c r="AH101" s="121"/>
      <c r="AI101" s="121"/>
    </row>
    <row r="102" spans="1:35" s="95" customFormat="1" ht="12.95" customHeight="1" x14ac:dyDescent="0.2">
      <c r="A102" s="12"/>
      <c r="B102" s="32"/>
      <c r="C102" s="29"/>
      <c r="D102" s="70" t="s">
        <v>165</v>
      </c>
      <c r="E102" s="37">
        <v>0</v>
      </c>
      <c r="F102" s="37">
        <v>0</v>
      </c>
      <c r="G102" s="37">
        <v>0</v>
      </c>
      <c r="H102" s="37">
        <v>0</v>
      </c>
      <c r="I102" s="37">
        <v>0</v>
      </c>
      <c r="J102" s="37">
        <v>0</v>
      </c>
      <c r="K102" s="121"/>
      <c r="L102" s="121"/>
      <c r="M102" s="121"/>
      <c r="N102" s="121" t="s">
        <v>230</v>
      </c>
      <c r="O102" s="121"/>
      <c r="P102" s="121"/>
      <c r="Q102" s="121"/>
      <c r="R102" s="121"/>
      <c r="S102" s="121"/>
      <c r="T102" s="121"/>
      <c r="U102" s="121"/>
      <c r="V102" s="121"/>
      <c r="W102" s="121"/>
      <c r="X102" s="121"/>
      <c r="Y102" s="121"/>
      <c r="Z102" s="121"/>
      <c r="AA102" s="121" t="s">
        <v>358</v>
      </c>
      <c r="AB102" s="121" t="s">
        <v>546</v>
      </c>
      <c r="AC102" s="121"/>
      <c r="AD102" s="121"/>
      <c r="AE102" s="121"/>
      <c r="AF102" s="121"/>
      <c r="AG102" s="121"/>
      <c r="AH102" s="121"/>
      <c r="AI102" s="121"/>
    </row>
    <row r="103" spans="1:35" s="95" customFormat="1" ht="12.95" customHeight="1" x14ac:dyDescent="0.2">
      <c r="A103" s="12"/>
      <c r="B103" s="32"/>
      <c r="C103" s="23" t="s">
        <v>64</v>
      </c>
      <c r="D103" s="23"/>
      <c r="E103" s="37">
        <v>0</v>
      </c>
      <c r="F103" s="37">
        <v>0</v>
      </c>
      <c r="G103" s="37">
        <v>0</v>
      </c>
      <c r="H103" s="37">
        <v>0</v>
      </c>
      <c r="I103" s="37">
        <v>0</v>
      </c>
      <c r="J103" s="37">
        <v>0</v>
      </c>
      <c r="K103" s="121"/>
      <c r="L103" s="121"/>
      <c r="M103" s="121"/>
      <c r="N103" s="121" t="s">
        <v>230</v>
      </c>
      <c r="O103" s="121"/>
      <c r="P103" s="121"/>
      <c r="Q103" s="121"/>
      <c r="R103" s="121"/>
      <c r="S103" s="121"/>
      <c r="T103" s="121"/>
      <c r="U103" s="121"/>
      <c r="V103" s="121"/>
      <c r="W103" s="121"/>
      <c r="X103" s="121"/>
      <c r="Y103" s="121"/>
      <c r="Z103" s="121"/>
      <c r="AA103" s="121" t="s">
        <v>359</v>
      </c>
      <c r="AB103" s="121" t="s">
        <v>64</v>
      </c>
      <c r="AC103" s="121"/>
      <c r="AD103" s="121"/>
      <c r="AE103" s="121"/>
      <c r="AF103" s="121"/>
      <c r="AG103" s="121"/>
      <c r="AH103" s="121"/>
      <c r="AI103" s="121"/>
    </row>
    <row r="104" spans="1:35" s="95" customFormat="1" ht="12.95" customHeight="1" x14ac:dyDescent="0.2">
      <c r="A104" s="12"/>
      <c r="B104" s="32"/>
      <c r="C104" s="23" t="s">
        <v>65</v>
      </c>
      <c r="D104" s="23"/>
      <c r="E104" s="37">
        <v>0</v>
      </c>
      <c r="F104" s="37">
        <v>0</v>
      </c>
      <c r="G104" s="37">
        <v>0</v>
      </c>
      <c r="H104" s="37">
        <v>0</v>
      </c>
      <c r="I104" s="37">
        <v>0</v>
      </c>
      <c r="J104" s="37">
        <v>0</v>
      </c>
      <c r="K104" s="121"/>
      <c r="L104" s="121"/>
      <c r="M104" s="121"/>
      <c r="N104" s="121" t="s">
        <v>230</v>
      </c>
      <c r="O104" s="121"/>
      <c r="P104" s="121"/>
      <c r="Q104" s="121"/>
      <c r="R104" s="121"/>
      <c r="S104" s="121"/>
      <c r="T104" s="121"/>
      <c r="U104" s="121"/>
      <c r="V104" s="121"/>
      <c r="W104" s="121"/>
      <c r="X104" s="121"/>
      <c r="Y104" s="121"/>
      <c r="Z104" s="121"/>
      <c r="AA104" s="121" t="s">
        <v>360</v>
      </c>
      <c r="AB104" s="121" t="s">
        <v>65</v>
      </c>
      <c r="AC104" s="121"/>
      <c r="AD104" s="121"/>
      <c r="AE104" s="121"/>
      <c r="AF104" s="121"/>
      <c r="AG104" s="121"/>
      <c r="AH104" s="121"/>
      <c r="AI104" s="121"/>
    </row>
    <row r="105" spans="1:35" s="95" customFormat="1" ht="12.95" customHeight="1" x14ac:dyDescent="0.2">
      <c r="A105" s="12"/>
      <c r="B105" s="33"/>
      <c r="C105" s="70" t="s">
        <v>166</v>
      </c>
      <c r="D105" s="23"/>
      <c r="E105" s="37">
        <v>0</v>
      </c>
      <c r="F105" s="37">
        <v>0</v>
      </c>
      <c r="G105" s="37">
        <v>0</v>
      </c>
      <c r="H105" s="37">
        <v>0</v>
      </c>
      <c r="I105" s="37">
        <v>0</v>
      </c>
      <c r="J105" s="37">
        <v>0</v>
      </c>
      <c r="K105" s="121"/>
      <c r="L105" s="121"/>
      <c r="M105" s="121"/>
      <c r="N105" s="121" t="s">
        <v>230</v>
      </c>
      <c r="O105" s="121"/>
      <c r="P105" s="121"/>
      <c r="Q105" s="121"/>
      <c r="R105" s="121"/>
      <c r="S105" s="121"/>
      <c r="T105" s="121"/>
      <c r="U105" s="121"/>
      <c r="V105" s="121"/>
      <c r="W105" s="121"/>
      <c r="X105" s="121"/>
      <c r="Y105" s="121"/>
      <c r="Z105" s="121"/>
      <c r="AA105" s="121" t="s">
        <v>361</v>
      </c>
      <c r="AB105" s="121" t="s">
        <v>166</v>
      </c>
      <c r="AC105" s="121"/>
      <c r="AD105" s="121"/>
      <c r="AE105" s="121"/>
      <c r="AF105" s="121"/>
      <c r="AG105" s="121"/>
      <c r="AH105" s="121"/>
      <c r="AI105" s="121"/>
    </row>
    <row r="106" spans="1:35" s="93" customFormat="1" ht="12.95" customHeight="1" x14ac:dyDescent="0.2">
      <c r="A106" s="100"/>
      <c r="B106" s="19" t="s">
        <v>66</v>
      </c>
      <c r="C106" s="17"/>
      <c r="D106" s="17"/>
      <c r="E106" s="107">
        <v>0</v>
      </c>
      <c r="F106" s="107">
        <v>0</v>
      </c>
      <c r="G106" s="107">
        <v>0</v>
      </c>
      <c r="H106" s="107">
        <v>0</v>
      </c>
      <c r="I106" s="107">
        <v>0</v>
      </c>
      <c r="J106" s="107">
        <v>0</v>
      </c>
      <c r="K106" s="148"/>
      <c r="L106" s="148"/>
      <c r="M106" s="148"/>
      <c r="N106" s="121" t="s">
        <v>230</v>
      </c>
      <c r="O106" s="148" t="b">
        <f t="shared" ref="O106:T106" si="21">ROUND(ABS(E106-SUM(E107:E111)),$J$2)&lt;=$O$5</f>
        <v>1</v>
      </c>
      <c r="P106" s="148" t="b">
        <f t="shared" si="21"/>
        <v>1</v>
      </c>
      <c r="Q106" s="148" t="b">
        <f t="shared" si="21"/>
        <v>1</v>
      </c>
      <c r="R106" s="148" t="b">
        <f t="shared" si="21"/>
        <v>1</v>
      </c>
      <c r="S106" s="148" t="b">
        <f t="shared" si="21"/>
        <v>1</v>
      </c>
      <c r="T106" s="148" t="b">
        <f t="shared" si="21"/>
        <v>1</v>
      </c>
      <c r="U106" s="148"/>
      <c r="V106" s="148"/>
      <c r="W106" s="148"/>
      <c r="X106" s="148"/>
      <c r="Y106" s="148"/>
      <c r="Z106" s="148"/>
      <c r="AA106" s="148" t="s">
        <v>362</v>
      </c>
      <c r="AB106" s="148" t="s">
        <v>66</v>
      </c>
      <c r="AC106" s="148"/>
      <c r="AD106" s="148"/>
      <c r="AE106" s="148"/>
      <c r="AF106" s="148"/>
      <c r="AG106" s="148"/>
      <c r="AH106" s="148"/>
      <c r="AI106" s="148"/>
    </row>
    <row r="107" spans="1:35" s="95" customFormat="1" ht="12.95" customHeight="1" x14ac:dyDescent="0.2">
      <c r="A107" s="12"/>
      <c r="B107" s="31"/>
      <c r="C107" s="75" t="s">
        <v>167</v>
      </c>
      <c r="D107" s="23"/>
      <c r="E107" s="37">
        <v>0</v>
      </c>
      <c r="F107" s="37">
        <v>0</v>
      </c>
      <c r="G107" s="37">
        <v>0</v>
      </c>
      <c r="H107" s="37">
        <v>0</v>
      </c>
      <c r="I107" s="37">
        <v>0</v>
      </c>
      <c r="J107" s="37">
        <v>0</v>
      </c>
      <c r="K107" s="121"/>
      <c r="L107" s="121"/>
      <c r="M107" s="121"/>
      <c r="N107" s="121" t="s">
        <v>230</v>
      </c>
      <c r="O107" s="121"/>
      <c r="P107" s="121"/>
      <c r="Q107" s="121"/>
      <c r="R107" s="121"/>
      <c r="S107" s="121"/>
      <c r="T107" s="121"/>
      <c r="U107" s="121"/>
      <c r="V107" s="121"/>
      <c r="W107" s="121"/>
      <c r="X107" s="121"/>
      <c r="Y107" s="121"/>
      <c r="Z107" s="121"/>
      <c r="AA107" s="121" t="s">
        <v>363</v>
      </c>
      <c r="AB107" s="121" t="s">
        <v>547</v>
      </c>
      <c r="AC107" s="121"/>
      <c r="AD107" s="121"/>
      <c r="AE107" s="121"/>
      <c r="AF107" s="121"/>
      <c r="AG107" s="121"/>
      <c r="AH107" s="121"/>
      <c r="AI107" s="121"/>
    </row>
    <row r="108" spans="1:35" s="95" customFormat="1" ht="12.95" customHeight="1" x14ac:dyDescent="0.2">
      <c r="A108" s="12"/>
      <c r="B108" s="32"/>
      <c r="C108" s="70" t="s">
        <v>168</v>
      </c>
      <c r="D108" s="23"/>
      <c r="E108" s="37">
        <v>0</v>
      </c>
      <c r="F108" s="37">
        <v>0</v>
      </c>
      <c r="G108" s="37">
        <v>0</v>
      </c>
      <c r="H108" s="37">
        <v>0</v>
      </c>
      <c r="I108" s="37">
        <v>0</v>
      </c>
      <c r="J108" s="37">
        <v>0</v>
      </c>
      <c r="K108" s="121"/>
      <c r="L108" s="121"/>
      <c r="M108" s="121"/>
      <c r="N108" s="121" t="s">
        <v>230</v>
      </c>
      <c r="O108" s="121"/>
      <c r="P108" s="121"/>
      <c r="Q108" s="121"/>
      <c r="R108" s="121"/>
      <c r="S108" s="121"/>
      <c r="T108" s="121"/>
      <c r="U108" s="121"/>
      <c r="V108" s="121"/>
      <c r="W108" s="121"/>
      <c r="X108" s="121"/>
      <c r="Y108" s="121"/>
      <c r="Z108" s="121"/>
      <c r="AA108" s="121" t="s">
        <v>364</v>
      </c>
      <c r="AB108" s="121" t="s">
        <v>548</v>
      </c>
      <c r="AC108" s="121"/>
      <c r="AD108" s="121"/>
      <c r="AE108" s="121"/>
      <c r="AF108" s="121"/>
      <c r="AG108" s="121"/>
      <c r="AH108" s="121"/>
      <c r="AI108" s="121"/>
    </row>
    <row r="109" spans="1:35" s="95" customFormat="1" ht="12.95" customHeight="1" x14ac:dyDescent="0.2">
      <c r="A109" s="12"/>
      <c r="B109" s="32"/>
      <c r="C109" s="23" t="s">
        <v>67</v>
      </c>
      <c r="D109" s="23"/>
      <c r="E109" s="38">
        <v>0</v>
      </c>
      <c r="F109" s="38">
        <v>0</v>
      </c>
      <c r="G109" s="38">
        <v>0</v>
      </c>
      <c r="H109" s="38">
        <v>0</v>
      </c>
      <c r="I109" s="38">
        <v>0</v>
      </c>
      <c r="J109" s="37">
        <v>0</v>
      </c>
      <c r="K109" s="121"/>
      <c r="L109" s="121"/>
      <c r="M109" s="121"/>
      <c r="N109" s="121" t="s">
        <v>230</v>
      </c>
      <c r="O109" s="121"/>
      <c r="P109" s="121"/>
      <c r="Q109" s="121"/>
      <c r="R109" s="121"/>
      <c r="S109" s="121"/>
      <c r="T109" s="121"/>
      <c r="U109" s="121"/>
      <c r="V109" s="121"/>
      <c r="W109" s="121"/>
      <c r="X109" s="121"/>
      <c r="Y109" s="121"/>
      <c r="Z109" s="121"/>
      <c r="AA109" s="121" t="s">
        <v>365</v>
      </c>
      <c r="AB109" s="121" t="s">
        <v>67</v>
      </c>
      <c r="AC109" s="121"/>
      <c r="AD109" s="121"/>
      <c r="AE109" s="121"/>
      <c r="AF109" s="121"/>
      <c r="AG109" s="121"/>
      <c r="AH109" s="121"/>
      <c r="AI109" s="121"/>
    </row>
    <row r="110" spans="1:35" s="95" customFormat="1" ht="12.95" customHeight="1" x14ac:dyDescent="0.2">
      <c r="A110" s="12"/>
      <c r="B110" s="32"/>
      <c r="C110" s="23" t="s">
        <v>131</v>
      </c>
      <c r="D110" s="23"/>
      <c r="E110" s="38">
        <v>0</v>
      </c>
      <c r="F110" s="38">
        <v>0</v>
      </c>
      <c r="G110" s="38">
        <v>0</v>
      </c>
      <c r="H110" s="38">
        <v>0</v>
      </c>
      <c r="I110" s="38">
        <v>0</v>
      </c>
      <c r="J110" s="37">
        <v>0</v>
      </c>
      <c r="K110" s="121"/>
      <c r="L110" s="121"/>
      <c r="M110" s="121"/>
      <c r="N110" s="121" t="s">
        <v>230</v>
      </c>
      <c r="O110" s="121"/>
      <c r="P110" s="121"/>
      <c r="Q110" s="121"/>
      <c r="R110" s="121"/>
      <c r="S110" s="121"/>
      <c r="T110" s="121"/>
      <c r="U110" s="121"/>
      <c r="V110" s="121"/>
      <c r="W110" s="121"/>
      <c r="X110" s="121"/>
      <c r="Y110" s="121"/>
      <c r="Z110" s="121"/>
      <c r="AA110" s="121" t="s">
        <v>366</v>
      </c>
      <c r="AB110" s="121" t="s">
        <v>549</v>
      </c>
      <c r="AC110" s="121"/>
      <c r="AD110" s="121"/>
      <c r="AE110" s="121"/>
      <c r="AF110" s="121"/>
      <c r="AG110" s="121"/>
      <c r="AH110" s="121"/>
      <c r="AI110" s="121"/>
    </row>
    <row r="111" spans="1:35" s="95" customFormat="1" ht="12.95" customHeight="1" x14ac:dyDescent="0.2">
      <c r="A111" s="12"/>
      <c r="B111" s="33"/>
      <c r="C111" s="70" t="s">
        <v>169</v>
      </c>
      <c r="D111" s="23"/>
      <c r="E111" s="38">
        <v>0</v>
      </c>
      <c r="F111" s="38">
        <v>0</v>
      </c>
      <c r="G111" s="38">
        <v>0</v>
      </c>
      <c r="H111" s="38">
        <v>0</v>
      </c>
      <c r="I111" s="38">
        <v>0</v>
      </c>
      <c r="J111" s="37">
        <v>0</v>
      </c>
      <c r="K111" s="121"/>
      <c r="L111" s="121"/>
      <c r="M111" s="121"/>
      <c r="N111" s="121" t="s">
        <v>230</v>
      </c>
      <c r="O111" s="121"/>
      <c r="P111" s="121"/>
      <c r="Q111" s="121"/>
      <c r="R111" s="121"/>
      <c r="S111" s="121"/>
      <c r="T111" s="121"/>
      <c r="U111" s="121"/>
      <c r="V111" s="121"/>
      <c r="W111" s="121"/>
      <c r="X111" s="121"/>
      <c r="Y111" s="121"/>
      <c r="Z111" s="121"/>
      <c r="AA111" s="121" t="s">
        <v>367</v>
      </c>
      <c r="AB111" s="121" t="s">
        <v>169</v>
      </c>
      <c r="AC111" s="121"/>
      <c r="AD111" s="121"/>
      <c r="AE111" s="121"/>
      <c r="AF111" s="121"/>
      <c r="AG111" s="121"/>
      <c r="AH111" s="121"/>
      <c r="AI111" s="121"/>
    </row>
    <row r="112" spans="1:35" s="93" customFormat="1" ht="12.95" customHeight="1" x14ac:dyDescent="0.2">
      <c r="A112" s="100"/>
      <c r="B112" s="17" t="s">
        <v>126</v>
      </c>
      <c r="C112" s="17"/>
      <c r="D112" s="17"/>
      <c r="E112" s="41">
        <v>0</v>
      </c>
      <c r="F112" s="41">
        <v>0</v>
      </c>
      <c r="G112" s="41">
        <v>0</v>
      </c>
      <c r="H112" s="41">
        <v>0</v>
      </c>
      <c r="I112" s="41">
        <v>0</v>
      </c>
      <c r="J112" s="41">
        <v>0</v>
      </c>
      <c r="K112" s="148"/>
      <c r="L112" s="148"/>
      <c r="M112" s="148"/>
      <c r="N112" s="121" t="s">
        <v>230</v>
      </c>
      <c r="O112" s="148" t="b">
        <f t="shared" ref="O112:T112" si="22">ROUND(ABS(E112-SUM(E113:E115)),$J$2)&lt;=$O$5</f>
        <v>1</v>
      </c>
      <c r="P112" s="148" t="b">
        <f t="shared" si="22"/>
        <v>1</v>
      </c>
      <c r="Q112" s="148" t="b">
        <f t="shared" si="22"/>
        <v>1</v>
      </c>
      <c r="R112" s="148" t="b">
        <f t="shared" si="22"/>
        <v>1</v>
      </c>
      <c r="S112" s="148" t="b">
        <f t="shared" si="22"/>
        <v>1</v>
      </c>
      <c r="T112" s="148" t="b">
        <f t="shared" si="22"/>
        <v>1</v>
      </c>
      <c r="U112" s="148"/>
      <c r="V112" s="148"/>
      <c r="W112" s="148"/>
      <c r="X112" s="148"/>
      <c r="Y112" s="148"/>
      <c r="Z112" s="148"/>
      <c r="AA112" s="148" t="s">
        <v>368</v>
      </c>
      <c r="AB112" s="148" t="s">
        <v>126</v>
      </c>
      <c r="AC112" s="148"/>
      <c r="AD112" s="148"/>
      <c r="AE112" s="148"/>
      <c r="AF112" s="148"/>
      <c r="AG112" s="148"/>
      <c r="AH112" s="148"/>
      <c r="AI112" s="148"/>
    </row>
    <row r="113" spans="1:35" s="95" customFormat="1" ht="12.95" customHeight="1" x14ac:dyDescent="0.2">
      <c r="A113" s="12"/>
      <c r="B113" s="27"/>
      <c r="C113" s="23" t="s">
        <v>127</v>
      </c>
      <c r="D113" s="23"/>
      <c r="E113" s="38">
        <v>0</v>
      </c>
      <c r="F113" s="38">
        <v>0</v>
      </c>
      <c r="G113" s="38">
        <v>0</v>
      </c>
      <c r="H113" s="38">
        <v>0</v>
      </c>
      <c r="I113" s="38">
        <v>0</v>
      </c>
      <c r="J113" s="37">
        <v>0</v>
      </c>
      <c r="K113" s="121"/>
      <c r="L113" s="121"/>
      <c r="M113" s="121"/>
      <c r="N113" s="121" t="s">
        <v>230</v>
      </c>
      <c r="O113" s="121"/>
      <c r="P113" s="121"/>
      <c r="Q113" s="121"/>
      <c r="R113" s="121"/>
      <c r="S113" s="121"/>
      <c r="T113" s="121"/>
      <c r="U113" s="121"/>
      <c r="V113" s="121"/>
      <c r="W113" s="121"/>
      <c r="X113" s="121"/>
      <c r="Y113" s="121"/>
      <c r="Z113" s="121"/>
      <c r="AA113" s="121" t="s">
        <v>369</v>
      </c>
      <c r="AB113" s="121" t="s">
        <v>550</v>
      </c>
      <c r="AC113" s="121"/>
      <c r="AD113" s="121"/>
      <c r="AE113" s="121"/>
      <c r="AF113" s="121"/>
      <c r="AG113" s="121"/>
      <c r="AH113" s="121"/>
      <c r="AI113" s="121"/>
    </row>
    <row r="114" spans="1:35" s="95" customFormat="1" ht="12.95" customHeight="1" x14ac:dyDescent="0.2">
      <c r="A114" s="12"/>
      <c r="B114" s="28"/>
      <c r="C114" s="23" t="s">
        <v>128</v>
      </c>
      <c r="D114" s="23"/>
      <c r="E114" s="38">
        <v>0</v>
      </c>
      <c r="F114" s="38">
        <v>0</v>
      </c>
      <c r="G114" s="38">
        <v>0</v>
      </c>
      <c r="H114" s="38">
        <v>0</v>
      </c>
      <c r="I114" s="38">
        <v>0</v>
      </c>
      <c r="J114" s="37">
        <v>0</v>
      </c>
      <c r="K114" s="121"/>
      <c r="L114" s="121"/>
      <c r="M114" s="121"/>
      <c r="N114" s="121" t="s">
        <v>230</v>
      </c>
      <c r="O114" s="121"/>
      <c r="P114" s="121"/>
      <c r="Q114" s="121"/>
      <c r="R114" s="121"/>
      <c r="S114" s="121"/>
      <c r="T114" s="121"/>
      <c r="U114" s="121"/>
      <c r="V114" s="121"/>
      <c r="W114" s="121"/>
      <c r="X114" s="121"/>
      <c r="Y114" s="121"/>
      <c r="Z114" s="121"/>
      <c r="AA114" s="121" t="s">
        <v>370</v>
      </c>
      <c r="AB114" s="121" t="s">
        <v>551</v>
      </c>
      <c r="AC114" s="121"/>
      <c r="AD114" s="121"/>
      <c r="AE114" s="121"/>
      <c r="AF114" s="121"/>
      <c r="AG114" s="121"/>
      <c r="AH114" s="121"/>
      <c r="AI114" s="121"/>
    </row>
    <row r="115" spans="1:35" s="95" customFormat="1" ht="12.95" customHeight="1" x14ac:dyDescent="0.2">
      <c r="A115" s="12"/>
      <c r="B115" s="29"/>
      <c r="C115" s="70" t="s">
        <v>170</v>
      </c>
      <c r="D115" s="71"/>
      <c r="E115" s="76">
        <v>0</v>
      </c>
      <c r="F115" s="76">
        <v>0</v>
      </c>
      <c r="G115" s="76">
        <v>0</v>
      </c>
      <c r="H115" s="76">
        <v>0</v>
      </c>
      <c r="I115" s="76">
        <v>0</v>
      </c>
      <c r="J115" s="77">
        <v>0</v>
      </c>
      <c r="K115" s="121"/>
      <c r="L115" s="121"/>
      <c r="M115" s="121"/>
      <c r="N115" s="121" t="s">
        <v>230</v>
      </c>
      <c r="O115" s="121"/>
      <c r="P115" s="121"/>
      <c r="Q115" s="121"/>
      <c r="R115" s="121"/>
      <c r="S115" s="121"/>
      <c r="T115" s="121"/>
      <c r="U115" s="121"/>
      <c r="V115" s="121"/>
      <c r="W115" s="121"/>
      <c r="X115" s="121"/>
      <c r="Y115" s="121"/>
      <c r="Z115" s="121"/>
      <c r="AA115" s="121" t="s">
        <v>371</v>
      </c>
      <c r="AB115" s="121" t="s">
        <v>170</v>
      </c>
      <c r="AC115" s="121"/>
      <c r="AD115" s="121"/>
      <c r="AE115" s="121"/>
      <c r="AF115" s="121"/>
      <c r="AG115" s="121"/>
      <c r="AH115" s="121"/>
      <c r="AI115" s="121"/>
    </row>
    <row r="116" spans="1:35" s="93" customFormat="1" ht="12.95" customHeight="1" x14ac:dyDescent="0.2">
      <c r="A116" s="100"/>
      <c r="B116" s="78" t="s">
        <v>68</v>
      </c>
      <c r="C116" s="96"/>
      <c r="D116" s="30"/>
      <c r="E116" s="80">
        <v>0</v>
      </c>
      <c r="F116" s="80">
        <v>0</v>
      </c>
      <c r="G116" s="80">
        <v>0</v>
      </c>
      <c r="H116" s="80">
        <v>0</v>
      </c>
      <c r="I116" s="80">
        <v>0</v>
      </c>
      <c r="J116" s="108">
        <v>0</v>
      </c>
      <c r="K116" s="148"/>
      <c r="L116" s="148"/>
      <c r="M116" s="148"/>
      <c r="N116" s="121" t="s">
        <v>230</v>
      </c>
      <c r="O116" s="148"/>
      <c r="P116" s="148"/>
      <c r="Q116" s="148"/>
      <c r="R116" s="148"/>
      <c r="S116" s="148"/>
      <c r="T116" s="148"/>
      <c r="U116" s="148"/>
      <c r="V116" s="148"/>
      <c r="W116" s="148"/>
      <c r="X116" s="148"/>
      <c r="Y116" s="148"/>
      <c r="Z116" s="148"/>
      <c r="AA116" s="148" t="s">
        <v>372</v>
      </c>
      <c r="AB116" s="148" t="s">
        <v>68</v>
      </c>
      <c r="AC116" s="148"/>
      <c r="AD116" s="148"/>
      <c r="AE116" s="148"/>
      <c r="AF116" s="148"/>
      <c r="AG116" s="148"/>
      <c r="AH116" s="148"/>
      <c r="AI116" s="148"/>
    </row>
    <row r="117" spans="1:35" s="93" customFormat="1" ht="12.95" customHeight="1" thickBot="1" x14ac:dyDescent="0.25">
      <c r="A117" s="101"/>
      <c r="B117" s="74" t="s">
        <v>171</v>
      </c>
      <c r="C117" s="24"/>
      <c r="D117" s="24"/>
      <c r="E117" s="39">
        <v>0</v>
      </c>
      <c r="F117" s="39">
        <v>0</v>
      </c>
      <c r="G117" s="39">
        <v>0</v>
      </c>
      <c r="H117" s="39">
        <v>0</v>
      </c>
      <c r="I117" s="39">
        <v>0</v>
      </c>
      <c r="J117" s="109">
        <v>0</v>
      </c>
      <c r="K117" s="148"/>
      <c r="L117" s="148"/>
      <c r="M117" s="148"/>
      <c r="N117" s="121" t="s">
        <v>230</v>
      </c>
      <c r="O117" s="148"/>
      <c r="P117" s="148"/>
      <c r="Q117" s="148"/>
      <c r="R117" s="148"/>
      <c r="S117" s="148"/>
      <c r="T117" s="148"/>
      <c r="U117" s="148"/>
      <c r="V117" s="148"/>
      <c r="W117" s="148"/>
      <c r="X117" s="148"/>
      <c r="Y117" s="148"/>
      <c r="Z117" s="148"/>
      <c r="AA117" s="148" t="s">
        <v>373</v>
      </c>
      <c r="AB117" s="148" t="s">
        <v>171</v>
      </c>
      <c r="AC117" s="148"/>
      <c r="AD117" s="148"/>
      <c r="AE117" s="148"/>
      <c r="AF117" s="148"/>
      <c r="AG117" s="148"/>
      <c r="AH117" s="148"/>
      <c r="AI117" s="148"/>
    </row>
    <row r="118" spans="1:35" s="93" customFormat="1" ht="20.100000000000001" customHeight="1" thickBot="1" x14ac:dyDescent="0.25">
      <c r="A118" s="10" t="s">
        <v>224</v>
      </c>
      <c r="B118" s="10"/>
      <c r="C118" s="10"/>
      <c r="D118" s="10"/>
      <c r="E118" s="40">
        <v>0</v>
      </c>
      <c r="F118" s="40">
        <v>0</v>
      </c>
      <c r="G118" s="40">
        <v>0</v>
      </c>
      <c r="H118" s="40">
        <v>0</v>
      </c>
      <c r="I118" s="40">
        <v>0</v>
      </c>
      <c r="J118" s="40">
        <v>0</v>
      </c>
      <c r="K118" s="148"/>
      <c r="L118" s="148"/>
      <c r="M118" s="148"/>
      <c r="N118" s="121" t="s">
        <v>229</v>
      </c>
      <c r="O118" s="148" t="b">
        <f t="shared" ref="O118:T118" si="23">ROUND(ABS(E118-(E119+E139+E144)),$J$2)&lt;=$O$5</f>
        <v>1</v>
      </c>
      <c r="P118" s="148" t="b">
        <f t="shared" si="23"/>
        <v>1</v>
      </c>
      <c r="Q118" s="148" t="b">
        <f t="shared" si="23"/>
        <v>1</v>
      </c>
      <c r="R118" s="148" t="b">
        <f t="shared" si="23"/>
        <v>1</v>
      </c>
      <c r="S118" s="148" t="b">
        <f t="shared" si="23"/>
        <v>1</v>
      </c>
      <c r="T118" s="148" t="b">
        <f t="shared" si="23"/>
        <v>1</v>
      </c>
      <c r="U118" s="148"/>
      <c r="V118" s="148"/>
      <c r="W118" s="148"/>
      <c r="X118" s="148"/>
      <c r="Y118" s="148"/>
      <c r="Z118" s="148"/>
      <c r="AA118" s="148" t="s">
        <v>374</v>
      </c>
      <c r="AB118" s="148" t="s">
        <v>552</v>
      </c>
      <c r="AC118" s="148"/>
      <c r="AD118" s="148"/>
      <c r="AE118" s="148"/>
      <c r="AF118" s="148"/>
      <c r="AG118" s="148"/>
      <c r="AH118" s="148"/>
      <c r="AI118" s="148"/>
    </row>
    <row r="119" spans="1:35" s="93" customFormat="1" ht="12.95" customHeight="1" x14ac:dyDescent="0.2">
      <c r="A119" s="100"/>
      <c r="B119" s="14" t="s">
        <v>69</v>
      </c>
      <c r="C119" s="14"/>
      <c r="D119" s="14"/>
      <c r="E119" s="42">
        <v>0</v>
      </c>
      <c r="F119" s="42">
        <v>0</v>
      </c>
      <c r="G119" s="42">
        <v>0</v>
      </c>
      <c r="H119" s="42">
        <v>0</v>
      </c>
      <c r="I119" s="42">
        <v>0</v>
      </c>
      <c r="J119" s="42">
        <v>0</v>
      </c>
      <c r="K119" s="148"/>
      <c r="L119" s="148"/>
      <c r="M119" s="148"/>
      <c r="N119" s="121" t="s">
        <v>230</v>
      </c>
      <c r="O119" s="148" t="b">
        <f t="shared" ref="O119:T119" si="24">ROUND(ABS(E119-(E120+E121+E125+E130+E136+E137+E138)),$J$2)&lt;=$O$5</f>
        <v>1</v>
      </c>
      <c r="P119" s="148" t="b">
        <f t="shared" si="24"/>
        <v>1</v>
      </c>
      <c r="Q119" s="148" t="b">
        <f t="shared" si="24"/>
        <v>1</v>
      </c>
      <c r="R119" s="148" t="b">
        <f t="shared" si="24"/>
        <v>1</v>
      </c>
      <c r="S119" s="148" t="b">
        <f t="shared" si="24"/>
        <v>1</v>
      </c>
      <c r="T119" s="148" t="b">
        <f t="shared" si="24"/>
        <v>1</v>
      </c>
      <c r="U119" s="148"/>
      <c r="V119" s="148"/>
      <c r="W119" s="148"/>
      <c r="X119" s="148"/>
      <c r="Y119" s="148"/>
      <c r="Z119" s="148"/>
      <c r="AA119" s="148" t="s">
        <v>375</v>
      </c>
      <c r="AB119" s="148" t="s">
        <v>69</v>
      </c>
      <c r="AC119" s="148"/>
      <c r="AD119" s="148"/>
      <c r="AE119" s="148"/>
      <c r="AF119" s="148"/>
      <c r="AG119" s="148"/>
      <c r="AH119" s="148"/>
      <c r="AI119" s="148"/>
    </row>
    <row r="120" spans="1:35" s="95" customFormat="1" ht="12.95" customHeight="1" x14ac:dyDescent="0.2">
      <c r="A120" s="12"/>
      <c r="B120" s="31"/>
      <c r="C120" s="23" t="s">
        <v>70</v>
      </c>
      <c r="D120" s="23"/>
      <c r="E120" s="38">
        <v>0</v>
      </c>
      <c r="F120" s="38">
        <v>0</v>
      </c>
      <c r="G120" s="38">
        <v>0</v>
      </c>
      <c r="H120" s="38">
        <v>0</v>
      </c>
      <c r="I120" s="38">
        <v>0</v>
      </c>
      <c r="J120" s="37">
        <v>0</v>
      </c>
      <c r="K120" s="121"/>
      <c r="L120" s="121"/>
      <c r="M120" s="121"/>
      <c r="N120" s="121" t="s">
        <v>230</v>
      </c>
      <c r="O120" s="121"/>
      <c r="P120" s="121"/>
      <c r="Q120" s="121"/>
      <c r="R120" s="121"/>
      <c r="S120" s="121"/>
      <c r="T120" s="121"/>
      <c r="U120" s="121"/>
      <c r="V120" s="121"/>
      <c r="W120" s="121"/>
      <c r="X120" s="121"/>
      <c r="Y120" s="121"/>
      <c r="Z120" s="121"/>
      <c r="AA120" s="121" t="s">
        <v>376</v>
      </c>
      <c r="AB120" s="121" t="s">
        <v>70</v>
      </c>
      <c r="AC120" s="121"/>
      <c r="AD120" s="121"/>
      <c r="AE120" s="121"/>
      <c r="AF120" s="121"/>
      <c r="AG120" s="121"/>
      <c r="AH120" s="121"/>
      <c r="AI120" s="121"/>
    </row>
    <row r="121" spans="1:35" s="95" customFormat="1" ht="12.95" customHeight="1" x14ac:dyDescent="0.2">
      <c r="A121" s="12"/>
      <c r="B121" s="32"/>
      <c r="C121" s="23" t="s">
        <v>71</v>
      </c>
      <c r="D121" s="23"/>
      <c r="E121" s="38">
        <v>0</v>
      </c>
      <c r="F121" s="38">
        <v>0</v>
      </c>
      <c r="G121" s="38">
        <v>0</v>
      </c>
      <c r="H121" s="38">
        <v>0</v>
      </c>
      <c r="I121" s="38">
        <v>0</v>
      </c>
      <c r="J121" s="37">
        <v>0</v>
      </c>
      <c r="K121" s="121"/>
      <c r="L121" s="121"/>
      <c r="M121" s="121"/>
      <c r="N121" s="121" t="s">
        <v>230</v>
      </c>
      <c r="O121" s="121" t="b">
        <f t="shared" ref="O121:T121" si="25">ROUND(ABS(E121-SUM(E122:E124)),$J$2)&lt;=$O$5</f>
        <v>1</v>
      </c>
      <c r="P121" s="121" t="b">
        <f t="shared" si="25"/>
        <v>1</v>
      </c>
      <c r="Q121" s="121" t="b">
        <f t="shared" si="25"/>
        <v>1</v>
      </c>
      <c r="R121" s="121" t="b">
        <f t="shared" si="25"/>
        <v>1</v>
      </c>
      <c r="S121" s="121" t="b">
        <f t="shared" si="25"/>
        <v>1</v>
      </c>
      <c r="T121" s="121" t="b">
        <f t="shared" si="25"/>
        <v>1</v>
      </c>
      <c r="U121" s="121"/>
      <c r="V121" s="121"/>
      <c r="W121" s="121"/>
      <c r="X121" s="121"/>
      <c r="Y121" s="121"/>
      <c r="Z121" s="121"/>
      <c r="AA121" s="121" t="s">
        <v>377</v>
      </c>
      <c r="AB121" s="121" t="s">
        <v>71</v>
      </c>
      <c r="AC121" s="121"/>
      <c r="AD121" s="121"/>
      <c r="AE121" s="121"/>
      <c r="AF121" s="121"/>
      <c r="AG121" s="121"/>
      <c r="AH121" s="121"/>
      <c r="AI121" s="121"/>
    </row>
    <row r="122" spans="1:35" s="95" customFormat="1" ht="12.95" customHeight="1" x14ac:dyDescent="0.2">
      <c r="A122" s="12"/>
      <c r="B122" s="32"/>
      <c r="C122" s="27"/>
      <c r="D122" s="25" t="s">
        <v>72</v>
      </c>
      <c r="E122" s="38">
        <v>0</v>
      </c>
      <c r="F122" s="38">
        <v>0</v>
      </c>
      <c r="G122" s="38">
        <v>0</v>
      </c>
      <c r="H122" s="38">
        <v>0</v>
      </c>
      <c r="I122" s="38">
        <v>0</v>
      </c>
      <c r="J122" s="37">
        <v>0</v>
      </c>
      <c r="K122" s="121"/>
      <c r="L122" s="121"/>
      <c r="M122" s="121"/>
      <c r="N122" s="121" t="s">
        <v>230</v>
      </c>
      <c r="O122" s="121"/>
      <c r="P122" s="121"/>
      <c r="Q122" s="121"/>
      <c r="R122" s="121"/>
      <c r="S122" s="121"/>
      <c r="T122" s="121"/>
      <c r="U122" s="121"/>
      <c r="V122" s="121"/>
      <c r="W122" s="121"/>
      <c r="X122" s="121"/>
      <c r="Y122" s="121"/>
      <c r="Z122" s="121"/>
      <c r="AA122" s="121" t="s">
        <v>378</v>
      </c>
      <c r="AB122" s="121" t="s">
        <v>553</v>
      </c>
      <c r="AC122" s="121"/>
      <c r="AD122" s="121"/>
      <c r="AE122" s="121"/>
      <c r="AF122" s="121"/>
      <c r="AG122" s="121"/>
      <c r="AH122" s="121"/>
      <c r="AI122" s="121"/>
    </row>
    <row r="123" spans="1:35" s="95" customFormat="1" ht="12.95" customHeight="1" x14ac:dyDescent="0.2">
      <c r="A123" s="12"/>
      <c r="B123" s="32"/>
      <c r="C123" s="28"/>
      <c r="D123" s="25" t="s">
        <v>73</v>
      </c>
      <c r="E123" s="38">
        <v>0</v>
      </c>
      <c r="F123" s="38">
        <v>0</v>
      </c>
      <c r="G123" s="38">
        <v>0</v>
      </c>
      <c r="H123" s="38">
        <v>0</v>
      </c>
      <c r="I123" s="38">
        <v>0</v>
      </c>
      <c r="J123" s="37">
        <v>0</v>
      </c>
      <c r="K123" s="121"/>
      <c r="L123" s="121"/>
      <c r="M123" s="121"/>
      <c r="N123" s="121" t="s">
        <v>230</v>
      </c>
      <c r="O123" s="121"/>
      <c r="P123" s="121"/>
      <c r="Q123" s="121"/>
      <c r="R123" s="121"/>
      <c r="S123" s="121"/>
      <c r="T123" s="121"/>
      <c r="U123" s="121"/>
      <c r="V123" s="121"/>
      <c r="W123" s="121"/>
      <c r="X123" s="121"/>
      <c r="Y123" s="121"/>
      <c r="Z123" s="121"/>
      <c r="AA123" s="121" t="s">
        <v>379</v>
      </c>
      <c r="AB123" s="121" t="s">
        <v>554</v>
      </c>
      <c r="AC123" s="121"/>
      <c r="AD123" s="121"/>
      <c r="AE123" s="121"/>
      <c r="AF123" s="121"/>
      <c r="AG123" s="121"/>
      <c r="AH123" s="121"/>
      <c r="AI123" s="121"/>
    </row>
    <row r="124" spans="1:35" s="95" customFormat="1" ht="12.95" customHeight="1" x14ac:dyDescent="0.2">
      <c r="A124" s="12"/>
      <c r="B124" s="32"/>
      <c r="C124" s="29"/>
      <c r="D124" s="70" t="s">
        <v>172</v>
      </c>
      <c r="E124" s="38">
        <v>0</v>
      </c>
      <c r="F124" s="38">
        <v>0</v>
      </c>
      <c r="G124" s="38">
        <v>0</v>
      </c>
      <c r="H124" s="38">
        <v>0</v>
      </c>
      <c r="I124" s="38">
        <v>0</v>
      </c>
      <c r="J124" s="37">
        <v>0</v>
      </c>
      <c r="K124" s="121"/>
      <c r="L124" s="121"/>
      <c r="M124" s="121"/>
      <c r="N124" s="121" t="s">
        <v>230</v>
      </c>
      <c r="O124" s="121"/>
      <c r="P124" s="121"/>
      <c r="Q124" s="121"/>
      <c r="R124" s="121"/>
      <c r="S124" s="121"/>
      <c r="T124" s="121"/>
      <c r="U124" s="121"/>
      <c r="V124" s="121"/>
      <c r="W124" s="121"/>
      <c r="X124" s="121"/>
      <c r="Y124" s="121"/>
      <c r="Z124" s="121"/>
      <c r="AA124" s="121" t="s">
        <v>380</v>
      </c>
      <c r="AB124" s="121" t="s">
        <v>555</v>
      </c>
      <c r="AC124" s="121"/>
      <c r="AD124" s="121"/>
      <c r="AE124" s="121"/>
      <c r="AF124" s="121"/>
      <c r="AG124" s="121"/>
      <c r="AH124" s="121"/>
      <c r="AI124" s="121"/>
    </row>
    <row r="125" spans="1:35" s="95" customFormat="1" ht="12.95" customHeight="1" x14ac:dyDescent="0.2">
      <c r="A125" s="12"/>
      <c r="B125" s="32"/>
      <c r="C125" s="25" t="s">
        <v>74</v>
      </c>
      <c r="D125" s="23"/>
      <c r="E125" s="38">
        <v>0</v>
      </c>
      <c r="F125" s="38">
        <v>0</v>
      </c>
      <c r="G125" s="38">
        <v>0</v>
      </c>
      <c r="H125" s="38">
        <v>0</v>
      </c>
      <c r="I125" s="38">
        <v>0</v>
      </c>
      <c r="J125" s="37">
        <v>0</v>
      </c>
      <c r="K125" s="121"/>
      <c r="L125" s="121"/>
      <c r="M125" s="121"/>
      <c r="N125" s="121" t="s">
        <v>230</v>
      </c>
      <c r="O125" s="121" t="b">
        <f t="shared" ref="O125:T125" si="26">ROUND(ABS(E125-SUM(E126:E129)),$J$2)&lt;=$O$5</f>
        <v>1</v>
      </c>
      <c r="P125" s="121" t="b">
        <f t="shared" si="26"/>
        <v>1</v>
      </c>
      <c r="Q125" s="121" t="b">
        <f t="shared" si="26"/>
        <v>1</v>
      </c>
      <c r="R125" s="121" t="b">
        <f t="shared" si="26"/>
        <v>1</v>
      </c>
      <c r="S125" s="121" t="b">
        <f t="shared" si="26"/>
        <v>1</v>
      </c>
      <c r="T125" s="121" t="b">
        <f t="shared" si="26"/>
        <v>1</v>
      </c>
      <c r="U125" s="121"/>
      <c r="V125" s="121"/>
      <c r="W125" s="121"/>
      <c r="X125" s="121"/>
      <c r="Y125" s="121"/>
      <c r="Z125" s="121"/>
      <c r="AA125" s="121" t="s">
        <v>381</v>
      </c>
      <c r="AB125" s="121" t="s">
        <v>74</v>
      </c>
      <c r="AC125" s="121"/>
      <c r="AD125" s="121"/>
      <c r="AE125" s="121"/>
      <c r="AF125" s="121"/>
      <c r="AG125" s="121"/>
      <c r="AH125" s="121"/>
      <c r="AI125" s="121"/>
    </row>
    <row r="126" spans="1:35" s="95" customFormat="1" ht="12.95" customHeight="1" x14ac:dyDescent="0.2">
      <c r="A126" s="12"/>
      <c r="B126" s="32"/>
      <c r="C126" s="27"/>
      <c r="D126" s="25" t="s">
        <v>75</v>
      </c>
      <c r="E126" s="38">
        <v>0</v>
      </c>
      <c r="F126" s="38">
        <v>0</v>
      </c>
      <c r="G126" s="38">
        <v>0</v>
      </c>
      <c r="H126" s="38">
        <v>0</v>
      </c>
      <c r="I126" s="38">
        <v>0</v>
      </c>
      <c r="J126" s="37">
        <v>0</v>
      </c>
      <c r="K126" s="121"/>
      <c r="L126" s="121"/>
      <c r="M126" s="121"/>
      <c r="N126" s="121" t="s">
        <v>230</v>
      </c>
      <c r="O126" s="121"/>
      <c r="P126" s="121"/>
      <c r="Q126" s="121"/>
      <c r="R126" s="121"/>
      <c r="S126" s="121"/>
      <c r="T126" s="121"/>
      <c r="U126" s="121"/>
      <c r="V126" s="121"/>
      <c r="W126" s="121"/>
      <c r="X126" s="121"/>
      <c r="Y126" s="121"/>
      <c r="Z126" s="121"/>
      <c r="AA126" s="121" t="s">
        <v>382</v>
      </c>
      <c r="AB126" s="121" t="s">
        <v>556</v>
      </c>
      <c r="AC126" s="121"/>
      <c r="AD126" s="121"/>
      <c r="AE126" s="121"/>
      <c r="AF126" s="121"/>
      <c r="AG126" s="121"/>
      <c r="AH126" s="121"/>
      <c r="AI126" s="121"/>
    </row>
    <row r="127" spans="1:35" s="95" customFormat="1" ht="12.95" customHeight="1" x14ac:dyDescent="0.2">
      <c r="A127" s="12"/>
      <c r="B127" s="32"/>
      <c r="C127" s="28"/>
      <c r="D127" s="25" t="s">
        <v>76</v>
      </c>
      <c r="E127" s="38">
        <v>0</v>
      </c>
      <c r="F127" s="38">
        <v>0</v>
      </c>
      <c r="G127" s="38">
        <v>0</v>
      </c>
      <c r="H127" s="38">
        <v>0</v>
      </c>
      <c r="I127" s="38">
        <v>0</v>
      </c>
      <c r="J127" s="37">
        <v>0</v>
      </c>
      <c r="K127" s="121"/>
      <c r="L127" s="121"/>
      <c r="M127" s="121"/>
      <c r="N127" s="121" t="s">
        <v>230</v>
      </c>
      <c r="O127" s="121"/>
      <c r="P127" s="121"/>
      <c r="Q127" s="121"/>
      <c r="R127" s="121"/>
      <c r="S127" s="121"/>
      <c r="T127" s="121"/>
      <c r="U127" s="121"/>
      <c r="V127" s="121"/>
      <c r="W127" s="121"/>
      <c r="X127" s="121"/>
      <c r="Y127" s="121"/>
      <c r="Z127" s="121"/>
      <c r="AA127" s="121" t="s">
        <v>383</v>
      </c>
      <c r="AB127" s="121" t="s">
        <v>557</v>
      </c>
      <c r="AC127" s="121"/>
      <c r="AD127" s="121"/>
      <c r="AE127" s="121"/>
      <c r="AF127" s="121"/>
      <c r="AG127" s="121"/>
      <c r="AH127" s="121"/>
      <c r="AI127" s="121"/>
    </row>
    <row r="128" spans="1:35" s="95" customFormat="1" ht="12.95" customHeight="1" x14ac:dyDescent="0.2">
      <c r="A128" s="12"/>
      <c r="B128" s="32"/>
      <c r="C128" s="28"/>
      <c r="D128" s="25" t="s">
        <v>77</v>
      </c>
      <c r="E128" s="38">
        <v>0</v>
      </c>
      <c r="F128" s="38">
        <v>0</v>
      </c>
      <c r="G128" s="38">
        <v>0</v>
      </c>
      <c r="H128" s="38">
        <v>0</v>
      </c>
      <c r="I128" s="38">
        <v>0</v>
      </c>
      <c r="J128" s="37">
        <v>0</v>
      </c>
      <c r="K128" s="121"/>
      <c r="L128" s="121"/>
      <c r="M128" s="121"/>
      <c r="N128" s="121" t="s">
        <v>230</v>
      </c>
      <c r="O128" s="121"/>
      <c r="P128" s="121"/>
      <c r="Q128" s="121"/>
      <c r="R128" s="121"/>
      <c r="S128" s="121"/>
      <c r="T128" s="121"/>
      <c r="U128" s="121"/>
      <c r="V128" s="121"/>
      <c r="W128" s="121"/>
      <c r="X128" s="121"/>
      <c r="Y128" s="121"/>
      <c r="Z128" s="121"/>
      <c r="AA128" s="121" t="s">
        <v>384</v>
      </c>
      <c r="AB128" s="121" t="s">
        <v>558</v>
      </c>
      <c r="AC128" s="121"/>
      <c r="AD128" s="121"/>
      <c r="AE128" s="121"/>
      <c r="AF128" s="121"/>
      <c r="AG128" s="121"/>
      <c r="AH128" s="121"/>
      <c r="AI128" s="121"/>
    </row>
    <row r="129" spans="1:35" s="95" customFormat="1" ht="12.95" customHeight="1" x14ac:dyDescent="0.2">
      <c r="A129" s="12"/>
      <c r="B129" s="32"/>
      <c r="C129" s="29"/>
      <c r="D129" s="70" t="s">
        <v>173</v>
      </c>
      <c r="E129" s="38">
        <v>0</v>
      </c>
      <c r="F129" s="38">
        <v>0</v>
      </c>
      <c r="G129" s="38">
        <v>0</v>
      </c>
      <c r="H129" s="38">
        <v>0</v>
      </c>
      <c r="I129" s="38">
        <v>0</v>
      </c>
      <c r="J129" s="37">
        <v>0</v>
      </c>
      <c r="K129" s="121"/>
      <c r="L129" s="121"/>
      <c r="M129" s="121"/>
      <c r="N129" s="121" t="s">
        <v>230</v>
      </c>
      <c r="O129" s="121"/>
      <c r="P129" s="121"/>
      <c r="Q129" s="121"/>
      <c r="R129" s="121"/>
      <c r="S129" s="121"/>
      <c r="T129" s="121"/>
      <c r="U129" s="121"/>
      <c r="V129" s="121"/>
      <c r="W129" s="121"/>
      <c r="X129" s="121"/>
      <c r="Y129" s="121"/>
      <c r="Z129" s="121"/>
      <c r="AA129" s="121" t="s">
        <v>385</v>
      </c>
      <c r="AB129" s="121" t="s">
        <v>559</v>
      </c>
      <c r="AC129" s="121"/>
      <c r="AD129" s="121"/>
      <c r="AE129" s="121"/>
      <c r="AF129" s="121"/>
      <c r="AG129" s="121"/>
      <c r="AH129" s="121"/>
      <c r="AI129" s="121"/>
    </row>
    <row r="130" spans="1:35" s="95" customFormat="1" ht="12.95" customHeight="1" x14ac:dyDescent="0.2">
      <c r="A130" s="12"/>
      <c r="B130" s="32"/>
      <c r="C130" s="25" t="s">
        <v>78</v>
      </c>
      <c r="D130" s="23"/>
      <c r="E130" s="38">
        <v>0</v>
      </c>
      <c r="F130" s="38">
        <v>0</v>
      </c>
      <c r="G130" s="38">
        <v>0</v>
      </c>
      <c r="H130" s="38">
        <v>0</v>
      </c>
      <c r="I130" s="38">
        <v>0</v>
      </c>
      <c r="J130" s="37">
        <v>0</v>
      </c>
      <c r="K130" s="121"/>
      <c r="L130" s="121"/>
      <c r="M130" s="121"/>
      <c r="N130" s="121" t="s">
        <v>230</v>
      </c>
      <c r="O130" s="121" t="b">
        <f t="shared" ref="O130:T130" si="27">ROUND(ABS(E130-SUM(E131:E135)),$J$2)&lt;=$O$5</f>
        <v>1</v>
      </c>
      <c r="P130" s="121" t="b">
        <f t="shared" si="27"/>
        <v>1</v>
      </c>
      <c r="Q130" s="121" t="b">
        <f t="shared" si="27"/>
        <v>1</v>
      </c>
      <c r="R130" s="121" t="b">
        <f t="shared" si="27"/>
        <v>1</v>
      </c>
      <c r="S130" s="121" t="b">
        <f t="shared" si="27"/>
        <v>1</v>
      </c>
      <c r="T130" s="121" t="b">
        <f t="shared" si="27"/>
        <v>1</v>
      </c>
      <c r="U130" s="121"/>
      <c r="V130" s="121"/>
      <c r="W130" s="121"/>
      <c r="X130" s="121"/>
      <c r="Y130" s="121"/>
      <c r="Z130" s="121"/>
      <c r="AA130" s="121" t="s">
        <v>386</v>
      </c>
      <c r="AB130" s="121" t="s">
        <v>78</v>
      </c>
      <c r="AC130" s="121"/>
      <c r="AD130" s="121"/>
      <c r="AE130" s="121"/>
      <c r="AF130" s="121"/>
      <c r="AG130" s="121"/>
      <c r="AH130" s="121"/>
      <c r="AI130" s="121"/>
    </row>
    <row r="131" spans="1:35" s="95" customFormat="1" ht="12.95" customHeight="1" x14ac:dyDescent="0.2">
      <c r="A131" s="12"/>
      <c r="B131" s="32"/>
      <c r="C131" s="27"/>
      <c r="D131" s="25" t="s">
        <v>79</v>
      </c>
      <c r="E131" s="38">
        <v>0</v>
      </c>
      <c r="F131" s="38">
        <v>0</v>
      </c>
      <c r="G131" s="38">
        <v>0</v>
      </c>
      <c r="H131" s="38">
        <v>0</v>
      </c>
      <c r="I131" s="38">
        <v>0</v>
      </c>
      <c r="J131" s="37">
        <v>0</v>
      </c>
      <c r="K131" s="121"/>
      <c r="L131" s="121"/>
      <c r="M131" s="121"/>
      <c r="N131" s="121" t="s">
        <v>230</v>
      </c>
      <c r="O131" s="121"/>
      <c r="P131" s="121"/>
      <c r="Q131" s="121"/>
      <c r="R131" s="121"/>
      <c r="S131" s="121"/>
      <c r="T131" s="121"/>
      <c r="U131" s="121"/>
      <c r="V131" s="121"/>
      <c r="W131" s="121"/>
      <c r="X131" s="121"/>
      <c r="Y131" s="121"/>
      <c r="Z131" s="121"/>
      <c r="AA131" s="121" t="s">
        <v>387</v>
      </c>
      <c r="AB131" s="121" t="s">
        <v>560</v>
      </c>
      <c r="AC131" s="121"/>
      <c r="AD131" s="121"/>
      <c r="AE131" s="121"/>
      <c r="AF131" s="121"/>
      <c r="AG131" s="121"/>
      <c r="AH131" s="121"/>
      <c r="AI131" s="121"/>
    </row>
    <row r="132" spans="1:35" s="95" customFormat="1" ht="12.95" customHeight="1" x14ac:dyDescent="0.2">
      <c r="A132" s="12"/>
      <c r="B132" s="32"/>
      <c r="C132" s="28"/>
      <c r="D132" s="25" t="s">
        <v>80</v>
      </c>
      <c r="E132" s="38">
        <v>0</v>
      </c>
      <c r="F132" s="38">
        <v>0</v>
      </c>
      <c r="G132" s="38">
        <v>0</v>
      </c>
      <c r="H132" s="38">
        <v>0</v>
      </c>
      <c r="I132" s="38">
        <v>0</v>
      </c>
      <c r="J132" s="37">
        <v>0</v>
      </c>
      <c r="K132" s="121"/>
      <c r="L132" s="121"/>
      <c r="M132" s="121"/>
      <c r="N132" s="121" t="s">
        <v>230</v>
      </c>
      <c r="O132" s="121"/>
      <c r="P132" s="121"/>
      <c r="Q132" s="121"/>
      <c r="R132" s="121"/>
      <c r="S132" s="121"/>
      <c r="T132" s="121"/>
      <c r="U132" s="121"/>
      <c r="V132" s="121"/>
      <c r="W132" s="121"/>
      <c r="X132" s="121"/>
      <c r="Y132" s="121"/>
      <c r="Z132" s="121"/>
      <c r="AA132" s="121" t="s">
        <v>388</v>
      </c>
      <c r="AB132" s="121" t="s">
        <v>561</v>
      </c>
      <c r="AC132" s="121"/>
      <c r="AD132" s="121"/>
      <c r="AE132" s="121"/>
      <c r="AF132" s="121"/>
      <c r="AG132" s="121"/>
      <c r="AH132" s="121"/>
      <c r="AI132" s="121"/>
    </row>
    <row r="133" spans="1:35" s="95" customFormat="1" ht="12.95" customHeight="1" x14ac:dyDescent="0.2">
      <c r="A133" s="12"/>
      <c r="B133" s="32"/>
      <c r="C133" s="28"/>
      <c r="D133" s="25" t="s">
        <v>81</v>
      </c>
      <c r="E133" s="38">
        <v>0</v>
      </c>
      <c r="F133" s="38">
        <v>0</v>
      </c>
      <c r="G133" s="38">
        <v>0</v>
      </c>
      <c r="H133" s="38">
        <v>0</v>
      </c>
      <c r="I133" s="38">
        <v>0</v>
      </c>
      <c r="J133" s="37">
        <v>0</v>
      </c>
      <c r="K133" s="121"/>
      <c r="L133" s="121"/>
      <c r="M133" s="121"/>
      <c r="N133" s="121" t="s">
        <v>230</v>
      </c>
      <c r="O133" s="121"/>
      <c r="P133" s="121"/>
      <c r="Q133" s="121"/>
      <c r="R133" s="121"/>
      <c r="S133" s="121"/>
      <c r="T133" s="121"/>
      <c r="U133" s="121"/>
      <c r="V133" s="121"/>
      <c r="W133" s="121"/>
      <c r="X133" s="121"/>
      <c r="Y133" s="121"/>
      <c r="Z133" s="121"/>
      <c r="AA133" s="121" t="s">
        <v>389</v>
      </c>
      <c r="AB133" s="121" t="s">
        <v>562</v>
      </c>
      <c r="AC133" s="121"/>
      <c r="AD133" s="121"/>
      <c r="AE133" s="121"/>
      <c r="AF133" s="121"/>
      <c r="AG133" s="121"/>
      <c r="AH133" s="121"/>
      <c r="AI133" s="121"/>
    </row>
    <row r="134" spans="1:35" s="95" customFormat="1" ht="12.95" customHeight="1" x14ac:dyDescent="0.2">
      <c r="A134" s="12"/>
      <c r="B134" s="32"/>
      <c r="C134" s="28"/>
      <c r="D134" s="25" t="s">
        <v>82</v>
      </c>
      <c r="E134" s="38">
        <v>0</v>
      </c>
      <c r="F134" s="38">
        <v>0</v>
      </c>
      <c r="G134" s="38">
        <v>0</v>
      </c>
      <c r="H134" s="38">
        <v>0</v>
      </c>
      <c r="I134" s="38">
        <v>0</v>
      </c>
      <c r="J134" s="37">
        <v>0</v>
      </c>
      <c r="K134" s="121"/>
      <c r="L134" s="121"/>
      <c r="M134" s="121"/>
      <c r="N134" s="121" t="s">
        <v>230</v>
      </c>
      <c r="O134" s="121"/>
      <c r="P134" s="121"/>
      <c r="Q134" s="121"/>
      <c r="R134" s="121"/>
      <c r="S134" s="121"/>
      <c r="T134" s="121"/>
      <c r="U134" s="121"/>
      <c r="V134" s="121"/>
      <c r="W134" s="121"/>
      <c r="X134" s="121"/>
      <c r="Y134" s="121"/>
      <c r="Z134" s="121"/>
      <c r="AA134" s="121" t="s">
        <v>390</v>
      </c>
      <c r="AB134" s="121" t="s">
        <v>563</v>
      </c>
      <c r="AC134" s="121"/>
      <c r="AD134" s="121"/>
      <c r="AE134" s="121"/>
      <c r="AF134" s="121"/>
      <c r="AG134" s="121"/>
      <c r="AH134" s="121"/>
      <c r="AI134" s="121"/>
    </row>
    <row r="135" spans="1:35" s="95" customFormat="1" ht="12.95" customHeight="1" x14ac:dyDescent="0.2">
      <c r="A135" s="12"/>
      <c r="B135" s="32"/>
      <c r="C135" s="29"/>
      <c r="D135" s="70" t="s">
        <v>174</v>
      </c>
      <c r="E135" s="38">
        <v>0</v>
      </c>
      <c r="F135" s="38">
        <v>0</v>
      </c>
      <c r="G135" s="38">
        <v>0</v>
      </c>
      <c r="H135" s="38">
        <v>0</v>
      </c>
      <c r="I135" s="38">
        <v>0</v>
      </c>
      <c r="J135" s="37">
        <v>0</v>
      </c>
      <c r="K135" s="121"/>
      <c r="L135" s="121"/>
      <c r="M135" s="121"/>
      <c r="N135" s="121" t="s">
        <v>230</v>
      </c>
      <c r="O135" s="121"/>
      <c r="P135" s="121"/>
      <c r="Q135" s="121"/>
      <c r="R135" s="121"/>
      <c r="S135" s="121"/>
      <c r="T135" s="121"/>
      <c r="U135" s="121"/>
      <c r="V135" s="121"/>
      <c r="W135" s="121"/>
      <c r="X135" s="121"/>
      <c r="Y135" s="121"/>
      <c r="Z135" s="121"/>
      <c r="AA135" s="121" t="s">
        <v>391</v>
      </c>
      <c r="AB135" s="121" t="s">
        <v>564</v>
      </c>
      <c r="AC135" s="121"/>
      <c r="AD135" s="121"/>
      <c r="AE135" s="121"/>
      <c r="AF135" s="121"/>
      <c r="AG135" s="121"/>
      <c r="AH135" s="121"/>
      <c r="AI135" s="121"/>
    </row>
    <row r="136" spans="1:35" s="95" customFormat="1" ht="12.95" customHeight="1" x14ac:dyDescent="0.2">
      <c r="A136" s="12"/>
      <c r="B136" s="32"/>
      <c r="C136" s="25" t="s">
        <v>83</v>
      </c>
      <c r="D136" s="23"/>
      <c r="E136" s="38">
        <v>0</v>
      </c>
      <c r="F136" s="38">
        <v>0</v>
      </c>
      <c r="G136" s="38">
        <v>0</v>
      </c>
      <c r="H136" s="38">
        <v>0</v>
      </c>
      <c r="I136" s="38">
        <v>0</v>
      </c>
      <c r="J136" s="37">
        <v>0</v>
      </c>
      <c r="K136" s="121"/>
      <c r="L136" s="121"/>
      <c r="M136" s="121"/>
      <c r="N136" s="121" t="s">
        <v>230</v>
      </c>
      <c r="O136" s="121"/>
      <c r="P136" s="121"/>
      <c r="Q136" s="121"/>
      <c r="R136" s="121"/>
      <c r="S136" s="121"/>
      <c r="T136" s="121"/>
      <c r="U136" s="121"/>
      <c r="V136" s="121"/>
      <c r="W136" s="121"/>
      <c r="X136" s="121"/>
      <c r="Y136" s="121"/>
      <c r="Z136" s="121"/>
      <c r="AA136" s="121" t="s">
        <v>392</v>
      </c>
      <c r="AB136" s="121" t="s">
        <v>83</v>
      </c>
      <c r="AC136" s="121"/>
      <c r="AD136" s="121"/>
      <c r="AE136" s="121"/>
      <c r="AF136" s="121"/>
      <c r="AG136" s="121"/>
      <c r="AH136" s="121"/>
      <c r="AI136" s="121"/>
    </row>
    <row r="137" spans="1:35" s="95" customFormat="1" ht="12.95" customHeight="1" x14ac:dyDescent="0.2">
      <c r="A137" s="12"/>
      <c r="B137" s="28"/>
      <c r="C137" s="25" t="s">
        <v>84</v>
      </c>
      <c r="D137" s="23"/>
      <c r="E137" s="38">
        <v>0</v>
      </c>
      <c r="F137" s="38">
        <v>0</v>
      </c>
      <c r="G137" s="38">
        <v>0</v>
      </c>
      <c r="H137" s="38">
        <v>0</v>
      </c>
      <c r="I137" s="38">
        <v>0</v>
      </c>
      <c r="J137" s="37">
        <v>0</v>
      </c>
      <c r="K137" s="121"/>
      <c r="L137" s="121"/>
      <c r="M137" s="121"/>
      <c r="N137" s="121" t="s">
        <v>230</v>
      </c>
      <c r="O137" s="121"/>
      <c r="P137" s="121"/>
      <c r="Q137" s="121"/>
      <c r="R137" s="121"/>
      <c r="S137" s="121"/>
      <c r="T137" s="121"/>
      <c r="U137" s="121"/>
      <c r="V137" s="121"/>
      <c r="W137" s="121"/>
      <c r="X137" s="121"/>
      <c r="Y137" s="121"/>
      <c r="Z137" s="121"/>
      <c r="AA137" s="121" t="s">
        <v>393</v>
      </c>
      <c r="AB137" s="121" t="s">
        <v>84</v>
      </c>
      <c r="AC137" s="121"/>
      <c r="AD137" s="121"/>
      <c r="AE137" s="121"/>
      <c r="AF137" s="121"/>
      <c r="AG137" s="121"/>
      <c r="AH137" s="121"/>
      <c r="AI137" s="121"/>
    </row>
    <row r="138" spans="1:35" s="95" customFormat="1" ht="12.95" customHeight="1" x14ac:dyDescent="0.2">
      <c r="A138" s="12"/>
      <c r="B138" s="29"/>
      <c r="C138" s="70" t="s">
        <v>175</v>
      </c>
      <c r="D138" s="23"/>
      <c r="E138" s="38">
        <v>0</v>
      </c>
      <c r="F138" s="38">
        <v>0</v>
      </c>
      <c r="G138" s="38">
        <v>0</v>
      </c>
      <c r="H138" s="38">
        <v>0</v>
      </c>
      <c r="I138" s="38">
        <v>0</v>
      </c>
      <c r="J138" s="37">
        <v>0</v>
      </c>
      <c r="K138" s="121"/>
      <c r="L138" s="121"/>
      <c r="M138" s="121"/>
      <c r="N138" s="121" t="s">
        <v>230</v>
      </c>
      <c r="O138" s="121"/>
      <c r="P138" s="121"/>
      <c r="Q138" s="121"/>
      <c r="R138" s="121"/>
      <c r="S138" s="121"/>
      <c r="T138" s="121"/>
      <c r="U138" s="121"/>
      <c r="V138" s="121"/>
      <c r="W138" s="121"/>
      <c r="X138" s="121"/>
      <c r="Y138" s="121"/>
      <c r="Z138" s="121"/>
      <c r="AA138" s="121" t="s">
        <v>394</v>
      </c>
      <c r="AB138" s="121" t="s">
        <v>175</v>
      </c>
      <c r="AC138" s="121"/>
      <c r="AD138" s="121"/>
      <c r="AE138" s="121"/>
      <c r="AF138" s="121"/>
      <c r="AG138" s="121"/>
      <c r="AH138" s="121"/>
      <c r="AI138" s="121"/>
    </row>
    <row r="139" spans="1:35" s="93" customFormat="1" ht="12.95" customHeight="1" x14ac:dyDescent="0.2">
      <c r="A139" s="100"/>
      <c r="B139" s="17" t="s">
        <v>85</v>
      </c>
      <c r="C139" s="17"/>
      <c r="D139" s="17"/>
      <c r="E139" s="41">
        <v>0</v>
      </c>
      <c r="F139" s="41">
        <v>0</v>
      </c>
      <c r="G139" s="41">
        <v>0</v>
      </c>
      <c r="H139" s="41">
        <v>0</v>
      </c>
      <c r="I139" s="41">
        <v>0</v>
      </c>
      <c r="J139" s="41">
        <v>0</v>
      </c>
      <c r="K139" s="148"/>
      <c r="L139" s="148"/>
      <c r="M139" s="148"/>
      <c r="N139" s="121" t="s">
        <v>230</v>
      </c>
      <c r="O139" s="148" t="b">
        <f t="shared" ref="O139:T139" si="28">ROUND(ABS(E139-SUM(E140:E143)),$J$2)&lt;=$O$5</f>
        <v>1</v>
      </c>
      <c r="P139" s="148" t="b">
        <f t="shared" si="28"/>
        <v>1</v>
      </c>
      <c r="Q139" s="148" t="b">
        <f t="shared" si="28"/>
        <v>1</v>
      </c>
      <c r="R139" s="148" t="b">
        <f t="shared" si="28"/>
        <v>1</v>
      </c>
      <c r="S139" s="148" t="b">
        <f t="shared" si="28"/>
        <v>1</v>
      </c>
      <c r="T139" s="148" t="b">
        <f t="shared" si="28"/>
        <v>1</v>
      </c>
      <c r="U139" s="148"/>
      <c r="V139" s="148"/>
      <c r="W139" s="148"/>
      <c r="X139" s="148"/>
      <c r="Y139" s="148"/>
      <c r="Z139" s="148"/>
      <c r="AA139" s="148" t="s">
        <v>395</v>
      </c>
      <c r="AB139" s="148" t="s">
        <v>85</v>
      </c>
      <c r="AC139" s="148"/>
      <c r="AD139" s="148"/>
      <c r="AE139" s="148"/>
      <c r="AF139" s="148"/>
      <c r="AG139" s="148"/>
      <c r="AH139" s="148"/>
      <c r="AI139" s="148"/>
    </row>
    <row r="140" spans="1:35" s="95" customFormat="1" ht="12.95" customHeight="1" x14ac:dyDescent="0.2">
      <c r="A140" s="12"/>
      <c r="B140" s="27"/>
      <c r="C140" s="25" t="s">
        <v>86</v>
      </c>
      <c r="D140" s="23"/>
      <c r="E140" s="38">
        <v>0</v>
      </c>
      <c r="F140" s="38">
        <v>0</v>
      </c>
      <c r="G140" s="38">
        <v>0</v>
      </c>
      <c r="H140" s="38">
        <v>0</v>
      </c>
      <c r="I140" s="38">
        <v>0</v>
      </c>
      <c r="J140" s="37">
        <v>0</v>
      </c>
      <c r="K140" s="121"/>
      <c r="L140" s="121"/>
      <c r="M140" s="121"/>
      <c r="N140" s="121" t="s">
        <v>230</v>
      </c>
      <c r="O140" s="121"/>
      <c r="P140" s="121"/>
      <c r="Q140" s="121"/>
      <c r="R140" s="121"/>
      <c r="S140" s="121"/>
      <c r="T140" s="121"/>
      <c r="U140" s="121"/>
      <c r="V140" s="121"/>
      <c r="W140" s="121"/>
      <c r="X140" s="121"/>
      <c r="Y140" s="121"/>
      <c r="Z140" s="121"/>
      <c r="AA140" s="121" t="s">
        <v>396</v>
      </c>
      <c r="AB140" s="121" t="s">
        <v>565</v>
      </c>
      <c r="AC140" s="121"/>
      <c r="AD140" s="121"/>
      <c r="AE140" s="121"/>
      <c r="AF140" s="121"/>
      <c r="AG140" s="121"/>
      <c r="AH140" s="121"/>
      <c r="AI140" s="121"/>
    </row>
    <row r="141" spans="1:35" s="95" customFormat="1" ht="12.95" customHeight="1" x14ac:dyDescent="0.2">
      <c r="A141" s="12"/>
      <c r="B141" s="28"/>
      <c r="C141" s="25" t="s">
        <v>87</v>
      </c>
      <c r="D141" s="23"/>
      <c r="E141" s="38">
        <v>0</v>
      </c>
      <c r="F141" s="38">
        <v>0</v>
      </c>
      <c r="G141" s="38">
        <v>0</v>
      </c>
      <c r="H141" s="38">
        <v>0</v>
      </c>
      <c r="I141" s="38">
        <v>0</v>
      </c>
      <c r="J141" s="37">
        <v>0</v>
      </c>
      <c r="K141" s="121"/>
      <c r="L141" s="121"/>
      <c r="M141" s="121"/>
      <c r="N141" s="121" t="s">
        <v>230</v>
      </c>
      <c r="O141" s="121"/>
      <c r="P141" s="121"/>
      <c r="Q141" s="121"/>
      <c r="R141" s="121"/>
      <c r="S141" s="121"/>
      <c r="T141" s="121"/>
      <c r="U141" s="121"/>
      <c r="V141" s="121"/>
      <c r="W141" s="121"/>
      <c r="X141" s="121"/>
      <c r="Y141" s="121"/>
      <c r="Z141" s="121"/>
      <c r="AA141" s="121" t="s">
        <v>397</v>
      </c>
      <c r="AB141" s="121" t="s">
        <v>566</v>
      </c>
      <c r="AC141" s="121"/>
      <c r="AD141" s="121"/>
      <c r="AE141" s="121"/>
      <c r="AF141" s="121"/>
      <c r="AG141" s="121"/>
      <c r="AH141" s="121"/>
      <c r="AI141" s="121"/>
    </row>
    <row r="142" spans="1:35" s="95" customFormat="1" ht="12.95" customHeight="1" x14ac:dyDescent="0.2">
      <c r="A142" s="12"/>
      <c r="B142" s="28"/>
      <c r="C142" s="75" t="s">
        <v>88</v>
      </c>
      <c r="D142" s="71"/>
      <c r="E142" s="76">
        <v>0</v>
      </c>
      <c r="F142" s="76">
        <v>0</v>
      </c>
      <c r="G142" s="76">
        <v>0</v>
      </c>
      <c r="H142" s="76">
        <v>0</v>
      </c>
      <c r="I142" s="76">
        <v>0</v>
      </c>
      <c r="J142" s="77">
        <v>0</v>
      </c>
      <c r="K142" s="121"/>
      <c r="L142" s="121"/>
      <c r="M142" s="121"/>
      <c r="N142" s="121" t="s">
        <v>230</v>
      </c>
      <c r="O142" s="121"/>
      <c r="P142" s="121"/>
      <c r="Q142" s="121"/>
      <c r="R142" s="121"/>
      <c r="S142" s="121"/>
      <c r="T142" s="121"/>
      <c r="U142" s="121"/>
      <c r="V142" s="121"/>
      <c r="W142" s="121"/>
      <c r="X142" s="121"/>
      <c r="Y142" s="121"/>
      <c r="Z142" s="121"/>
      <c r="AA142" s="121" t="s">
        <v>398</v>
      </c>
      <c r="AB142" s="121" t="s">
        <v>567</v>
      </c>
      <c r="AC142" s="121"/>
      <c r="AD142" s="121"/>
      <c r="AE142" s="121"/>
      <c r="AF142" s="121"/>
      <c r="AG142" s="121"/>
      <c r="AH142" s="121"/>
      <c r="AI142" s="121"/>
    </row>
    <row r="143" spans="1:35" s="95" customFormat="1" ht="12.95" customHeight="1" x14ac:dyDescent="0.2">
      <c r="A143" s="12"/>
      <c r="B143" s="29"/>
      <c r="C143" s="70" t="s">
        <v>176</v>
      </c>
      <c r="D143" s="71"/>
      <c r="E143" s="76">
        <v>0</v>
      </c>
      <c r="F143" s="76">
        <v>0</v>
      </c>
      <c r="G143" s="76">
        <v>0</v>
      </c>
      <c r="H143" s="76">
        <v>0</v>
      </c>
      <c r="I143" s="76">
        <v>0</v>
      </c>
      <c r="J143" s="77">
        <v>0</v>
      </c>
      <c r="K143" s="121"/>
      <c r="L143" s="121"/>
      <c r="M143" s="121"/>
      <c r="N143" s="121" t="s">
        <v>230</v>
      </c>
      <c r="O143" s="121"/>
      <c r="P143" s="121"/>
      <c r="Q143" s="121"/>
      <c r="R143" s="121"/>
      <c r="S143" s="121"/>
      <c r="T143" s="121"/>
      <c r="U143" s="121"/>
      <c r="V143" s="121"/>
      <c r="W143" s="121"/>
      <c r="X143" s="121"/>
      <c r="Y143" s="121"/>
      <c r="Z143" s="121"/>
      <c r="AA143" s="121" t="s">
        <v>399</v>
      </c>
      <c r="AB143" s="121" t="s">
        <v>568</v>
      </c>
      <c r="AC143" s="121"/>
      <c r="AD143" s="121"/>
      <c r="AE143" s="121"/>
      <c r="AF143" s="121"/>
      <c r="AG143" s="121"/>
      <c r="AH143" s="121"/>
      <c r="AI143" s="121"/>
    </row>
    <row r="144" spans="1:35" s="93" customFormat="1" ht="12.95" customHeight="1" thickBot="1" x14ac:dyDescent="0.25">
      <c r="A144" s="101"/>
      <c r="B144" s="74" t="s">
        <v>177</v>
      </c>
      <c r="C144" s="110"/>
      <c r="D144" s="24"/>
      <c r="E144" s="39">
        <v>0</v>
      </c>
      <c r="F144" s="39">
        <v>0</v>
      </c>
      <c r="G144" s="39">
        <v>0</v>
      </c>
      <c r="H144" s="39">
        <v>0</v>
      </c>
      <c r="I144" s="39">
        <v>0</v>
      </c>
      <c r="J144" s="109">
        <v>0</v>
      </c>
      <c r="K144" s="148"/>
      <c r="L144" s="148"/>
      <c r="M144" s="148"/>
      <c r="N144" s="121" t="s">
        <v>230</v>
      </c>
      <c r="O144" s="148"/>
      <c r="P144" s="148"/>
      <c r="Q144" s="148"/>
      <c r="R144" s="148"/>
      <c r="S144" s="148"/>
      <c r="T144" s="148"/>
      <c r="U144" s="148"/>
      <c r="V144" s="148"/>
      <c r="W144" s="148"/>
      <c r="X144" s="148"/>
      <c r="Y144" s="148"/>
      <c r="Z144" s="148"/>
      <c r="AA144" s="148" t="s">
        <v>400</v>
      </c>
      <c r="AB144" s="148" t="s">
        <v>569</v>
      </c>
      <c r="AC144" s="148"/>
      <c r="AD144" s="148"/>
      <c r="AE144" s="148"/>
      <c r="AF144" s="148"/>
      <c r="AG144" s="148"/>
      <c r="AH144" s="148"/>
      <c r="AI144" s="148"/>
    </row>
    <row r="145" spans="1:35" s="93" customFormat="1" ht="20.100000000000001" customHeight="1" thickBot="1" x14ac:dyDescent="0.25">
      <c r="A145" s="10" t="s">
        <v>225</v>
      </c>
      <c r="B145" s="10"/>
      <c r="C145" s="10"/>
      <c r="D145" s="10"/>
      <c r="E145" s="40"/>
      <c r="F145" s="40">
        <v>0</v>
      </c>
      <c r="G145" s="40">
        <v>0</v>
      </c>
      <c r="H145" s="40">
        <v>0</v>
      </c>
      <c r="I145" s="40">
        <v>0</v>
      </c>
      <c r="J145" s="40">
        <v>0</v>
      </c>
      <c r="K145" s="148"/>
      <c r="L145" s="148"/>
      <c r="M145" s="148"/>
      <c r="N145" s="121" t="s">
        <v>229</v>
      </c>
      <c r="O145" s="148" t="b">
        <f t="shared" ref="O145:T145" si="29">ROUND(ABS(E145-(E146+E153+E158)),$J$2)&lt;=$O$5</f>
        <v>1</v>
      </c>
      <c r="P145" s="148" t="b">
        <f t="shared" si="29"/>
        <v>1</v>
      </c>
      <c r="Q145" s="148" t="b">
        <f t="shared" si="29"/>
        <v>1</v>
      </c>
      <c r="R145" s="148" t="b">
        <f t="shared" si="29"/>
        <v>1</v>
      </c>
      <c r="S145" s="148" t="b">
        <f t="shared" si="29"/>
        <v>1</v>
      </c>
      <c r="T145" s="148" t="b">
        <f t="shared" si="29"/>
        <v>1</v>
      </c>
      <c r="U145" s="148"/>
      <c r="V145" s="148"/>
      <c r="W145" s="148"/>
      <c r="X145" s="148"/>
      <c r="Y145" s="148"/>
      <c r="Z145" s="148"/>
      <c r="AA145" s="148" t="s">
        <v>401</v>
      </c>
      <c r="AB145" s="148" t="s">
        <v>570</v>
      </c>
      <c r="AC145" s="148"/>
      <c r="AD145" s="148"/>
      <c r="AE145" s="148"/>
      <c r="AF145" s="148"/>
      <c r="AG145" s="148"/>
      <c r="AH145" s="148"/>
      <c r="AI145" s="148"/>
    </row>
    <row r="146" spans="1:35" s="93" customFormat="1" ht="12.95" customHeight="1" x14ac:dyDescent="0.2">
      <c r="A146" s="104"/>
      <c r="B146" s="14" t="s">
        <v>89</v>
      </c>
      <c r="C146" s="14"/>
      <c r="D146" s="14"/>
      <c r="E146" s="42">
        <v>0</v>
      </c>
      <c r="F146" s="42">
        <v>0</v>
      </c>
      <c r="G146" s="42">
        <v>0</v>
      </c>
      <c r="H146" s="42">
        <v>0</v>
      </c>
      <c r="I146" s="42">
        <v>0</v>
      </c>
      <c r="J146" s="42">
        <v>0</v>
      </c>
      <c r="K146" s="148"/>
      <c r="L146" s="148"/>
      <c r="M146" s="148"/>
      <c r="N146" s="121" t="s">
        <v>230</v>
      </c>
      <c r="O146" s="148" t="b">
        <f t="shared" ref="O146:T146" si="30">ROUND(ABS(E146-SUM(E147:E152)),$J$2)&lt;=$O$5</f>
        <v>1</v>
      </c>
      <c r="P146" s="148" t="b">
        <f t="shared" si="30"/>
        <v>1</v>
      </c>
      <c r="Q146" s="148" t="b">
        <f t="shared" si="30"/>
        <v>1</v>
      </c>
      <c r="R146" s="148" t="b">
        <f t="shared" si="30"/>
        <v>1</v>
      </c>
      <c r="S146" s="148" t="b">
        <f t="shared" si="30"/>
        <v>1</v>
      </c>
      <c r="T146" s="148" t="b">
        <f t="shared" si="30"/>
        <v>1</v>
      </c>
      <c r="U146" s="148"/>
      <c r="V146" s="148"/>
      <c r="W146" s="148"/>
      <c r="X146" s="148"/>
      <c r="Y146" s="148"/>
      <c r="Z146" s="148"/>
      <c r="AA146" s="148" t="s">
        <v>402</v>
      </c>
      <c r="AB146" s="148" t="s">
        <v>89</v>
      </c>
      <c r="AC146" s="148"/>
      <c r="AD146" s="148"/>
      <c r="AE146" s="148"/>
      <c r="AF146" s="148"/>
      <c r="AG146" s="148"/>
      <c r="AH146" s="148"/>
      <c r="AI146" s="148"/>
    </row>
    <row r="147" spans="1:35" s="95" customFormat="1" ht="12.95" customHeight="1" x14ac:dyDescent="0.2">
      <c r="A147" s="12"/>
      <c r="B147" s="27"/>
      <c r="C147" s="25" t="s">
        <v>90</v>
      </c>
      <c r="D147" s="23"/>
      <c r="E147" s="38">
        <v>0</v>
      </c>
      <c r="F147" s="38">
        <v>0</v>
      </c>
      <c r="G147" s="38">
        <v>0</v>
      </c>
      <c r="H147" s="38">
        <v>0</v>
      </c>
      <c r="I147" s="38">
        <v>0</v>
      </c>
      <c r="J147" s="37">
        <v>0</v>
      </c>
      <c r="K147" s="121"/>
      <c r="L147" s="121"/>
      <c r="M147" s="121"/>
      <c r="N147" s="121" t="s">
        <v>230</v>
      </c>
      <c r="O147" s="121"/>
      <c r="P147" s="121"/>
      <c r="Q147" s="121"/>
      <c r="R147" s="121"/>
      <c r="S147" s="121"/>
      <c r="T147" s="121"/>
      <c r="U147" s="121"/>
      <c r="V147" s="121"/>
      <c r="W147" s="121"/>
      <c r="X147" s="121"/>
      <c r="Y147" s="121"/>
      <c r="Z147" s="121"/>
      <c r="AA147" s="121" t="s">
        <v>403</v>
      </c>
      <c r="AB147" s="121" t="s">
        <v>90</v>
      </c>
      <c r="AC147" s="121"/>
      <c r="AD147" s="121"/>
      <c r="AE147" s="121"/>
      <c r="AF147" s="121"/>
      <c r="AG147" s="121"/>
      <c r="AH147" s="121"/>
      <c r="AI147" s="121"/>
    </row>
    <row r="148" spans="1:35" s="95" customFormat="1" ht="12.95" customHeight="1" x14ac:dyDescent="0.2">
      <c r="A148" s="12"/>
      <c r="B148" s="28"/>
      <c r="C148" s="25" t="s">
        <v>91</v>
      </c>
      <c r="D148" s="23"/>
      <c r="E148" s="38">
        <v>0</v>
      </c>
      <c r="F148" s="38">
        <v>0</v>
      </c>
      <c r="G148" s="38">
        <v>0</v>
      </c>
      <c r="H148" s="38">
        <v>0</v>
      </c>
      <c r="I148" s="38">
        <v>0</v>
      </c>
      <c r="J148" s="37">
        <v>0</v>
      </c>
      <c r="K148" s="121"/>
      <c r="L148" s="121"/>
      <c r="M148" s="121"/>
      <c r="N148" s="121" t="s">
        <v>230</v>
      </c>
      <c r="O148" s="121"/>
      <c r="P148" s="121"/>
      <c r="Q148" s="121"/>
      <c r="R148" s="121"/>
      <c r="S148" s="121"/>
      <c r="T148" s="121"/>
      <c r="U148" s="121"/>
      <c r="V148" s="121"/>
      <c r="W148" s="121"/>
      <c r="X148" s="121"/>
      <c r="Y148" s="121"/>
      <c r="Z148" s="121"/>
      <c r="AA148" s="121" t="s">
        <v>404</v>
      </c>
      <c r="AB148" s="121" t="s">
        <v>125</v>
      </c>
      <c r="AC148" s="121"/>
      <c r="AD148" s="121"/>
      <c r="AE148" s="121"/>
      <c r="AF148" s="121"/>
      <c r="AG148" s="121"/>
      <c r="AH148" s="121"/>
      <c r="AI148" s="121"/>
    </row>
    <row r="149" spans="1:35" s="95" customFormat="1" ht="12.95" customHeight="1" x14ac:dyDescent="0.2">
      <c r="A149" s="12"/>
      <c r="B149" s="28"/>
      <c r="C149" s="25" t="s">
        <v>92</v>
      </c>
      <c r="D149" s="23"/>
      <c r="E149" s="38">
        <v>0</v>
      </c>
      <c r="F149" s="38">
        <v>0</v>
      </c>
      <c r="G149" s="38">
        <v>0</v>
      </c>
      <c r="H149" s="38">
        <v>0</v>
      </c>
      <c r="I149" s="38">
        <v>0</v>
      </c>
      <c r="J149" s="37">
        <v>0</v>
      </c>
      <c r="K149" s="121"/>
      <c r="L149" s="121"/>
      <c r="M149" s="121"/>
      <c r="N149" s="121" t="s">
        <v>230</v>
      </c>
      <c r="O149" s="121"/>
      <c r="P149" s="121"/>
      <c r="Q149" s="121"/>
      <c r="R149" s="121"/>
      <c r="S149" s="121"/>
      <c r="T149" s="121"/>
      <c r="U149" s="121"/>
      <c r="V149" s="121"/>
      <c r="W149" s="121"/>
      <c r="X149" s="121"/>
      <c r="Y149" s="121"/>
      <c r="Z149" s="121"/>
      <c r="AA149" s="121" t="s">
        <v>405</v>
      </c>
      <c r="AB149" s="121" t="s">
        <v>92</v>
      </c>
      <c r="AC149" s="121"/>
      <c r="AD149" s="121"/>
      <c r="AE149" s="121"/>
      <c r="AF149" s="121"/>
      <c r="AG149" s="121"/>
      <c r="AH149" s="121"/>
      <c r="AI149" s="121"/>
    </row>
    <row r="150" spans="1:35" s="95" customFormat="1" ht="12.95" customHeight="1" x14ac:dyDescent="0.2">
      <c r="A150" s="12"/>
      <c r="B150" s="28"/>
      <c r="C150" s="25" t="s">
        <v>93</v>
      </c>
      <c r="D150" s="23"/>
      <c r="E150" s="38">
        <v>0</v>
      </c>
      <c r="F150" s="38">
        <v>0</v>
      </c>
      <c r="G150" s="38">
        <v>0</v>
      </c>
      <c r="H150" s="38">
        <v>0</v>
      </c>
      <c r="I150" s="38">
        <v>0</v>
      </c>
      <c r="J150" s="37">
        <v>0</v>
      </c>
      <c r="K150" s="121"/>
      <c r="L150" s="121"/>
      <c r="M150" s="121"/>
      <c r="N150" s="121" t="s">
        <v>230</v>
      </c>
      <c r="O150" s="121"/>
      <c r="P150" s="121"/>
      <c r="Q150" s="121"/>
      <c r="R150" s="121"/>
      <c r="S150" s="121"/>
      <c r="T150" s="121"/>
      <c r="U150" s="121"/>
      <c r="V150" s="121"/>
      <c r="W150" s="121"/>
      <c r="X150" s="121"/>
      <c r="Y150" s="121"/>
      <c r="Z150" s="121"/>
      <c r="AA150" s="121" t="s">
        <v>406</v>
      </c>
      <c r="AB150" s="121" t="s">
        <v>571</v>
      </c>
      <c r="AC150" s="121"/>
      <c r="AD150" s="121"/>
      <c r="AE150" s="121"/>
      <c r="AF150" s="121"/>
      <c r="AG150" s="121"/>
      <c r="AH150" s="121"/>
      <c r="AI150" s="121"/>
    </row>
    <row r="151" spans="1:35" s="95" customFormat="1" ht="12.95" customHeight="1" x14ac:dyDescent="0.2">
      <c r="A151" s="12"/>
      <c r="B151" s="28"/>
      <c r="C151" s="25" t="s">
        <v>94</v>
      </c>
      <c r="D151" s="23"/>
      <c r="E151" s="38">
        <v>0</v>
      </c>
      <c r="F151" s="38">
        <v>0</v>
      </c>
      <c r="G151" s="38">
        <v>0</v>
      </c>
      <c r="H151" s="38">
        <v>0</v>
      </c>
      <c r="I151" s="38">
        <v>0</v>
      </c>
      <c r="J151" s="77">
        <v>0</v>
      </c>
      <c r="K151" s="121"/>
      <c r="L151" s="121"/>
      <c r="M151" s="121"/>
      <c r="N151" s="121" t="s">
        <v>230</v>
      </c>
      <c r="O151" s="121"/>
      <c r="P151" s="121"/>
      <c r="Q151" s="121"/>
      <c r="R151" s="121"/>
      <c r="S151" s="121"/>
      <c r="T151" s="121"/>
      <c r="U151" s="121"/>
      <c r="V151" s="121"/>
      <c r="W151" s="121"/>
      <c r="X151" s="121"/>
      <c r="Y151" s="121"/>
      <c r="Z151" s="121"/>
      <c r="AA151" s="121" t="s">
        <v>407</v>
      </c>
      <c r="AB151" s="121" t="s">
        <v>572</v>
      </c>
      <c r="AC151" s="121"/>
      <c r="AD151" s="121"/>
      <c r="AE151" s="121"/>
      <c r="AF151" s="121"/>
      <c r="AG151" s="121"/>
      <c r="AH151" s="121"/>
      <c r="AI151" s="121"/>
    </row>
    <row r="152" spans="1:35" s="95" customFormat="1" ht="12.95" customHeight="1" x14ac:dyDescent="0.2">
      <c r="A152" s="12"/>
      <c r="B152" s="29"/>
      <c r="C152" s="70" t="s">
        <v>178</v>
      </c>
      <c r="D152" s="23"/>
      <c r="E152" s="38">
        <v>0</v>
      </c>
      <c r="F152" s="38">
        <v>0</v>
      </c>
      <c r="G152" s="38">
        <v>0</v>
      </c>
      <c r="H152" s="38">
        <v>0</v>
      </c>
      <c r="I152" s="38">
        <v>0</v>
      </c>
      <c r="J152" s="77">
        <v>0</v>
      </c>
      <c r="K152" s="121"/>
      <c r="L152" s="121"/>
      <c r="M152" s="121"/>
      <c r="N152" s="121" t="s">
        <v>230</v>
      </c>
      <c r="O152" s="121"/>
      <c r="P152" s="121"/>
      <c r="Q152" s="121"/>
      <c r="R152" s="121"/>
      <c r="S152" s="121"/>
      <c r="T152" s="121"/>
      <c r="U152" s="121"/>
      <c r="V152" s="121"/>
      <c r="W152" s="121"/>
      <c r="X152" s="121"/>
      <c r="Y152" s="121"/>
      <c r="Z152" s="121"/>
      <c r="AA152" s="121" t="s">
        <v>408</v>
      </c>
      <c r="AB152" s="121" t="s">
        <v>178</v>
      </c>
      <c r="AC152" s="121"/>
      <c r="AD152" s="121"/>
      <c r="AE152" s="121"/>
      <c r="AF152" s="121"/>
      <c r="AG152" s="121"/>
      <c r="AH152" s="121"/>
      <c r="AI152" s="121"/>
    </row>
    <row r="153" spans="1:35" s="93" customFormat="1" ht="12.95" customHeight="1" x14ac:dyDescent="0.2">
      <c r="A153" s="100"/>
      <c r="B153" s="17" t="s">
        <v>95</v>
      </c>
      <c r="C153" s="17"/>
      <c r="D153" s="17"/>
      <c r="E153" s="41">
        <v>0</v>
      </c>
      <c r="F153" s="41">
        <v>0</v>
      </c>
      <c r="G153" s="41">
        <v>0</v>
      </c>
      <c r="H153" s="41">
        <v>0</v>
      </c>
      <c r="I153" s="41">
        <v>0</v>
      </c>
      <c r="J153" s="77">
        <v>0</v>
      </c>
      <c r="K153" s="148"/>
      <c r="L153" s="148"/>
      <c r="M153" s="148"/>
      <c r="N153" s="121" t="s">
        <v>230</v>
      </c>
      <c r="O153" s="148" t="b">
        <f t="shared" ref="O153:T153" si="31">ROUND(ABS(E153-SUM(E154:E157)),$J$2)&lt;=$O$5</f>
        <v>1</v>
      </c>
      <c r="P153" s="148" t="b">
        <f t="shared" si="31"/>
        <v>1</v>
      </c>
      <c r="Q153" s="148" t="b">
        <f t="shared" si="31"/>
        <v>1</v>
      </c>
      <c r="R153" s="148" t="b">
        <f t="shared" si="31"/>
        <v>1</v>
      </c>
      <c r="S153" s="148" t="b">
        <f t="shared" si="31"/>
        <v>1</v>
      </c>
      <c r="T153" s="148" t="b">
        <f t="shared" si="31"/>
        <v>1</v>
      </c>
      <c r="U153" s="148"/>
      <c r="V153" s="148"/>
      <c r="W153" s="148"/>
      <c r="X153" s="148"/>
      <c r="Y153" s="148"/>
      <c r="Z153" s="148"/>
      <c r="AA153" s="148" t="s">
        <v>409</v>
      </c>
      <c r="AB153" s="148" t="s">
        <v>95</v>
      </c>
      <c r="AC153" s="148"/>
      <c r="AD153" s="148"/>
      <c r="AE153" s="148"/>
      <c r="AF153" s="148"/>
      <c r="AG153" s="148"/>
      <c r="AH153" s="148"/>
      <c r="AI153" s="148"/>
    </row>
    <row r="154" spans="1:35" s="95" customFormat="1" ht="12.95" customHeight="1" x14ac:dyDescent="0.2">
      <c r="A154" s="12"/>
      <c r="B154" s="27"/>
      <c r="C154" s="25" t="s">
        <v>96</v>
      </c>
      <c r="D154" s="23"/>
      <c r="E154" s="38">
        <v>0</v>
      </c>
      <c r="F154" s="38">
        <v>0</v>
      </c>
      <c r="G154" s="38">
        <v>0</v>
      </c>
      <c r="H154" s="38">
        <v>0</v>
      </c>
      <c r="I154" s="38">
        <v>0</v>
      </c>
      <c r="J154" s="77">
        <v>0</v>
      </c>
      <c r="K154" s="121"/>
      <c r="L154" s="121"/>
      <c r="M154" s="121"/>
      <c r="N154" s="121" t="s">
        <v>230</v>
      </c>
      <c r="O154" s="121"/>
      <c r="P154" s="121"/>
      <c r="Q154" s="121"/>
      <c r="R154" s="121"/>
      <c r="S154" s="121"/>
      <c r="T154" s="121"/>
      <c r="U154" s="121"/>
      <c r="V154" s="121"/>
      <c r="W154" s="121"/>
      <c r="X154" s="121"/>
      <c r="Y154" s="121"/>
      <c r="Z154" s="121"/>
      <c r="AA154" s="121" t="s">
        <v>410</v>
      </c>
      <c r="AB154" s="121" t="s">
        <v>96</v>
      </c>
      <c r="AC154" s="121"/>
      <c r="AD154" s="121"/>
      <c r="AE154" s="121"/>
      <c r="AF154" s="121"/>
      <c r="AG154" s="121"/>
      <c r="AH154" s="121"/>
      <c r="AI154" s="121"/>
    </row>
    <row r="155" spans="1:35" s="95" customFormat="1" ht="12.95" customHeight="1" x14ac:dyDescent="0.2">
      <c r="A155" s="12"/>
      <c r="B155" s="28"/>
      <c r="C155" s="79" t="s">
        <v>97</v>
      </c>
      <c r="D155" s="23"/>
      <c r="E155" s="38">
        <v>0</v>
      </c>
      <c r="F155" s="38">
        <v>0</v>
      </c>
      <c r="G155" s="38">
        <v>0</v>
      </c>
      <c r="H155" s="38">
        <v>0</v>
      </c>
      <c r="I155" s="38">
        <v>0</v>
      </c>
      <c r="J155" s="77">
        <v>0</v>
      </c>
      <c r="K155" s="121"/>
      <c r="L155" s="121"/>
      <c r="M155" s="121"/>
      <c r="N155" s="121" t="s">
        <v>230</v>
      </c>
      <c r="O155" s="121"/>
      <c r="P155" s="121"/>
      <c r="Q155" s="121"/>
      <c r="R155" s="121"/>
      <c r="S155" s="121"/>
      <c r="T155" s="121"/>
      <c r="U155" s="121"/>
      <c r="V155" s="121"/>
      <c r="W155" s="121"/>
      <c r="X155" s="121"/>
      <c r="Y155" s="121"/>
      <c r="Z155" s="121"/>
      <c r="AA155" s="121" t="s">
        <v>411</v>
      </c>
      <c r="AB155" s="121" t="s">
        <v>97</v>
      </c>
      <c r="AC155" s="121"/>
      <c r="AD155" s="121"/>
      <c r="AE155" s="121"/>
      <c r="AF155" s="121"/>
      <c r="AG155" s="121"/>
      <c r="AH155" s="121"/>
      <c r="AI155" s="121"/>
    </row>
    <row r="156" spans="1:35" s="95" customFormat="1" ht="12.95" customHeight="1" x14ac:dyDescent="0.2">
      <c r="A156" s="12"/>
      <c r="B156" s="28"/>
      <c r="C156" s="81" t="s">
        <v>98</v>
      </c>
      <c r="D156" s="71"/>
      <c r="E156" s="76">
        <v>0</v>
      </c>
      <c r="F156" s="76">
        <v>0</v>
      </c>
      <c r="G156" s="76">
        <v>0</v>
      </c>
      <c r="H156" s="76">
        <v>0</v>
      </c>
      <c r="I156" s="76">
        <v>0</v>
      </c>
      <c r="J156" s="77">
        <v>0</v>
      </c>
      <c r="K156" s="121"/>
      <c r="L156" s="121"/>
      <c r="M156" s="121"/>
      <c r="N156" s="121" t="s">
        <v>230</v>
      </c>
      <c r="O156" s="121"/>
      <c r="P156" s="121"/>
      <c r="Q156" s="121"/>
      <c r="R156" s="121"/>
      <c r="S156" s="121"/>
      <c r="T156" s="121"/>
      <c r="U156" s="121"/>
      <c r="V156" s="121"/>
      <c r="W156" s="121"/>
      <c r="X156" s="121"/>
      <c r="Y156" s="121"/>
      <c r="Z156" s="121"/>
      <c r="AA156" s="121" t="s">
        <v>412</v>
      </c>
      <c r="AB156" s="121" t="s">
        <v>98</v>
      </c>
      <c r="AC156" s="121"/>
      <c r="AD156" s="121"/>
      <c r="AE156" s="121"/>
      <c r="AF156" s="121"/>
      <c r="AG156" s="121"/>
      <c r="AH156" s="121"/>
      <c r="AI156" s="121"/>
    </row>
    <row r="157" spans="1:35" s="95" customFormat="1" ht="12.95" customHeight="1" x14ac:dyDescent="0.2">
      <c r="A157" s="12"/>
      <c r="B157" s="29"/>
      <c r="C157" s="81" t="s">
        <v>179</v>
      </c>
      <c r="D157" s="71"/>
      <c r="E157" s="76">
        <v>0</v>
      </c>
      <c r="F157" s="76">
        <v>0</v>
      </c>
      <c r="G157" s="76">
        <v>0</v>
      </c>
      <c r="H157" s="76">
        <v>0</v>
      </c>
      <c r="I157" s="76">
        <v>0</v>
      </c>
      <c r="J157" s="77">
        <v>0</v>
      </c>
      <c r="K157" s="121"/>
      <c r="L157" s="121"/>
      <c r="M157" s="121"/>
      <c r="N157" s="121" t="s">
        <v>230</v>
      </c>
      <c r="O157" s="121"/>
      <c r="P157" s="121"/>
      <c r="Q157" s="121"/>
      <c r="R157" s="121"/>
      <c r="S157" s="121"/>
      <c r="T157" s="121"/>
      <c r="U157" s="121"/>
      <c r="V157" s="121"/>
      <c r="W157" s="121"/>
      <c r="X157" s="121"/>
      <c r="Y157" s="121"/>
      <c r="Z157" s="121"/>
      <c r="AA157" s="121" t="s">
        <v>413</v>
      </c>
      <c r="AB157" s="121" t="s">
        <v>179</v>
      </c>
      <c r="AC157" s="121"/>
      <c r="AD157" s="121"/>
      <c r="AE157" s="121"/>
      <c r="AF157" s="121"/>
      <c r="AG157" s="121"/>
      <c r="AH157" s="121"/>
      <c r="AI157" s="121"/>
    </row>
    <row r="158" spans="1:35" s="93" customFormat="1" ht="12.95" customHeight="1" thickBot="1" x14ac:dyDescent="0.25">
      <c r="A158" s="101"/>
      <c r="B158" s="74" t="s">
        <v>180</v>
      </c>
      <c r="C158" s="111"/>
      <c r="D158" s="24"/>
      <c r="E158" s="39">
        <v>0</v>
      </c>
      <c r="F158" s="39">
        <v>0</v>
      </c>
      <c r="G158" s="39">
        <v>0</v>
      </c>
      <c r="H158" s="39">
        <v>0</v>
      </c>
      <c r="I158" s="39">
        <v>0</v>
      </c>
      <c r="J158" s="109">
        <v>0</v>
      </c>
      <c r="K158" s="148"/>
      <c r="L158" s="148"/>
      <c r="M158" s="148"/>
      <c r="N158" s="121" t="s">
        <v>230</v>
      </c>
      <c r="O158" s="148"/>
      <c r="P158" s="148"/>
      <c r="Q158" s="148"/>
      <c r="R158" s="148"/>
      <c r="S158" s="148"/>
      <c r="T158" s="148"/>
      <c r="U158" s="148"/>
      <c r="V158" s="148"/>
      <c r="W158" s="148"/>
      <c r="X158" s="148"/>
      <c r="Y158" s="148"/>
      <c r="Z158" s="148"/>
      <c r="AA158" s="148" t="s">
        <v>414</v>
      </c>
      <c r="AB158" s="148" t="s">
        <v>180</v>
      </c>
      <c r="AC158" s="148"/>
      <c r="AD158" s="148"/>
      <c r="AE158" s="148"/>
      <c r="AF158" s="148"/>
      <c r="AG158" s="148"/>
      <c r="AH158" s="148"/>
      <c r="AI158" s="148"/>
    </row>
    <row r="159" spans="1:35" ht="20.100000000000001" customHeight="1" thickBot="1" x14ac:dyDescent="0.25">
      <c r="A159" s="10" t="s">
        <v>226</v>
      </c>
      <c r="B159" s="10"/>
      <c r="C159" s="10"/>
      <c r="D159" s="10"/>
      <c r="E159" s="40">
        <v>0</v>
      </c>
      <c r="F159" s="40">
        <v>0</v>
      </c>
      <c r="G159" s="40">
        <v>0</v>
      </c>
      <c r="H159" s="40">
        <v>0</v>
      </c>
      <c r="I159" s="40">
        <v>0</v>
      </c>
      <c r="J159" s="40">
        <v>0</v>
      </c>
      <c r="K159" s="147"/>
      <c r="L159" s="147"/>
      <c r="M159" s="147"/>
      <c r="N159" s="121" t="s">
        <v>229</v>
      </c>
      <c r="O159" s="147" t="b">
        <f t="shared" ref="O159:T159" si="32">ROUND(ABS(E159-(E160+E165+E177+E186)),$J$2)&lt;=$O$5</f>
        <v>1</v>
      </c>
      <c r="P159" s="147" t="b">
        <f t="shared" si="32"/>
        <v>1</v>
      </c>
      <c r="Q159" s="147" t="b">
        <f t="shared" si="32"/>
        <v>1</v>
      </c>
      <c r="R159" s="147" t="b">
        <f t="shared" si="32"/>
        <v>1</v>
      </c>
      <c r="S159" s="147" t="b">
        <f t="shared" si="32"/>
        <v>1</v>
      </c>
      <c r="T159" s="147" t="b">
        <f t="shared" si="32"/>
        <v>1</v>
      </c>
      <c r="AA159" s="147" t="s">
        <v>415</v>
      </c>
      <c r="AB159" s="147" t="s">
        <v>573</v>
      </c>
    </row>
    <row r="160" spans="1:35" s="93" customFormat="1" ht="12.95" customHeight="1" x14ac:dyDescent="0.2">
      <c r="A160" s="100"/>
      <c r="B160" s="14" t="s">
        <v>181</v>
      </c>
      <c r="C160" s="14"/>
      <c r="D160" s="14"/>
      <c r="E160" s="42">
        <v>0</v>
      </c>
      <c r="F160" s="42">
        <v>0</v>
      </c>
      <c r="G160" s="42">
        <v>0</v>
      </c>
      <c r="H160" s="42">
        <v>0</v>
      </c>
      <c r="I160" s="42">
        <v>0</v>
      </c>
      <c r="J160" s="42">
        <v>0</v>
      </c>
      <c r="K160" s="148"/>
      <c r="L160" s="148"/>
      <c r="M160" s="148"/>
      <c r="N160" s="121" t="s">
        <v>230</v>
      </c>
      <c r="O160" s="148" t="b">
        <f t="shared" ref="O160:T160" si="33">ROUND(ABS(E160-SUM(E161:E164)),$J$2)&lt;=$O$5</f>
        <v>1</v>
      </c>
      <c r="P160" s="148" t="b">
        <f t="shared" si="33"/>
        <v>1</v>
      </c>
      <c r="Q160" s="148" t="b">
        <f t="shared" si="33"/>
        <v>1</v>
      </c>
      <c r="R160" s="148" t="b">
        <f t="shared" si="33"/>
        <v>1</v>
      </c>
      <c r="S160" s="148" t="b">
        <f t="shared" si="33"/>
        <v>1</v>
      </c>
      <c r="T160" s="148" t="b">
        <f t="shared" si="33"/>
        <v>1</v>
      </c>
      <c r="U160" s="148"/>
      <c r="V160" s="148"/>
      <c r="W160" s="148"/>
      <c r="X160" s="148"/>
      <c r="Y160" s="148"/>
      <c r="Z160" s="148"/>
      <c r="AA160" s="148" t="s">
        <v>416</v>
      </c>
      <c r="AB160" s="148" t="s">
        <v>574</v>
      </c>
      <c r="AC160" s="148"/>
      <c r="AD160" s="148"/>
      <c r="AE160" s="148"/>
      <c r="AF160" s="148"/>
      <c r="AG160" s="148"/>
      <c r="AH160" s="148"/>
      <c r="AI160" s="148"/>
    </row>
    <row r="161" spans="1:35" s="95" customFormat="1" ht="12.95" customHeight="1" x14ac:dyDescent="0.2">
      <c r="A161" s="12"/>
      <c r="B161" s="27"/>
      <c r="C161" s="53" t="s">
        <v>182</v>
      </c>
      <c r="D161" s="23"/>
      <c r="E161" s="38">
        <v>0</v>
      </c>
      <c r="F161" s="38">
        <v>0</v>
      </c>
      <c r="G161" s="38">
        <v>0</v>
      </c>
      <c r="H161" s="38">
        <v>0</v>
      </c>
      <c r="I161" s="38">
        <v>0</v>
      </c>
      <c r="J161" s="37">
        <v>0</v>
      </c>
      <c r="K161" s="121"/>
      <c r="L161" s="121"/>
      <c r="M161" s="121"/>
      <c r="N161" s="121" t="s">
        <v>230</v>
      </c>
      <c r="O161" s="121"/>
      <c r="P161" s="121"/>
      <c r="Q161" s="121"/>
      <c r="R161" s="121"/>
      <c r="S161" s="121"/>
      <c r="T161" s="121"/>
      <c r="U161" s="121"/>
      <c r="V161" s="121"/>
      <c r="W161" s="121"/>
      <c r="X161" s="121"/>
      <c r="Y161" s="121"/>
      <c r="Z161" s="121"/>
      <c r="AA161" s="121" t="s">
        <v>417</v>
      </c>
      <c r="AB161" s="121" t="s">
        <v>182</v>
      </c>
      <c r="AC161" s="121"/>
      <c r="AD161" s="121"/>
      <c r="AE161" s="121"/>
      <c r="AF161" s="121"/>
      <c r="AG161" s="121"/>
      <c r="AH161" s="121"/>
      <c r="AI161" s="121"/>
    </row>
    <row r="162" spans="1:35" s="95" customFormat="1" ht="12.95" customHeight="1" x14ac:dyDescent="0.2">
      <c r="A162" s="12"/>
      <c r="B162" s="28"/>
      <c r="C162" s="53" t="s">
        <v>183</v>
      </c>
      <c r="D162" s="23"/>
      <c r="E162" s="38">
        <v>0</v>
      </c>
      <c r="F162" s="38">
        <v>0</v>
      </c>
      <c r="G162" s="38">
        <v>0</v>
      </c>
      <c r="H162" s="38">
        <v>0</v>
      </c>
      <c r="I162" s="38">
        <v>0</v>
      </c>
      <c r="J162" s="37">
        <v>0</v>
      </c>
      <c r="K162" s="121"/>
      <c r="L162" s="121"/>
      <c r="M162" s="121"/>
      <c r="N162" s="121" t="s">
        <v>230</v>
      </c>
      <c r="O162" s="121"/>
      <c r="P162" s="121"/>
      <c r="Q162" s="121"/>
      <c r="R162" s="121"/>
      <c r="S162" s="121"/>
      <c r="T162" s="121"/>
      <c r="U162" s="121"/>
      <c r="V162" s="121"/>
      <c r="W162" s="121"/>
      <c r="X162" s="121"/>
      <c r="Y162" s="121"/>
      <c r="Z162" s="121"/>
      <c r="AA162" s="121" t="s">
        <v>418</v>
      </c>
      <c r="AB162" s="121" t="s">
        <v>183</v>
      </c>
      <c r="AC162" s="121"/>
      <c r="AD162" s="121"/>
      <c r="AE162" s="121"/>
      <c r="AF162" s="121"/>
      <c r="AG162" s="121"/>
      <c r="AH162" s="121"/>
      <c r="AI162" s="121"/>
    </row>
    <row r="163" spans="1:35" s="95" customFormat="1" ht="12.95" customHeight="1" x14ac:dyDescent="0.2">
      <c r="A163" s="12"/>
      <c r="B163" s="28"/>
      <c r="C163" s="53" t="s">
        <v>184</v>
      </c>
      <c r="D163" s="23"/>
      <c r="E163" s="37">
        <v>0</v>
      </c>
      <c r="F163" s="37">
        <v>0</v>
      </c>
      <c r="G163" s="37">
        <v>0</v>
      </c>
      <c r="H163" s="37">
        <v>0</v>
      </c>
      <c r="I163" s="37">
        <v>0</v>
      </c>
      <c r="J163" s="37">
        <v>0</v>
      </c>
      <c r="K163" s="121"/>
      <c r="L163" s="121"/>
      <c r="M163" s="121"/>
      <c r="N163" s="121" t="s">
        <v>230</v>
      </c>
      <c r="O163" s="121"/>
      <c r="P163" s="121"/>
      <c r="Q163" s="121"/>
      <c r="R163" s="121"/>
      <c r="S163" s="121"/>
      <c r="T163" s="121"/>
      <c r="U163" s="121"/>
      <c r="V163" s="121"/>
      <c r="W163" s="121"/>
      <c r="X163" s="121"/>
      <c r="Y163" s="121"/>
      <c r="Z163" s="121"/>
      <c r="AA163" s="121" t="s">
        <v>419</v>
      </c>
      <c r="AB163" s="121" t="s">
        <v>575</v>
      </c>
      <c r="AC163" s="121"/>
      <c r="AD163" s="121"/>
      <c r="AE163" s="121"/>
      <c r="AF163" s="121"/>
      <c r="AG163" s="121"/>
      <c r="AH163" s="121"/>
      <c r="AI163" s="121"/>
    </row>
    <row r="164" spans="1:35" s="95" customFormat="1" ht="12.95" customHeight="1" x14ac:dyDescent="0.2">
      <c r="A164" s="12"/>
      <c r="B164" s="29"/>
      <c r="C164" s="70" t="s">
        <v>185</v>
      </c>
      <c r="D164" s="23"/>
      <c r="E164" s="37">
        <v>0</v>
      </c>
      <c r="F164" s="37">
        <v>0</v>
      </c>
      <c r="G164" s="37">
        <v>0</v>
      </c>
      <c r="H164" s="37">
        <v>0</v>
      </c>
      <c r="I164" s="37">
        <v>0</v>
      </c>
      <c r="J164" s="37">
        <v>0</v>
      </c>
      <c r="K164" s="121"/>
      <c r="L164" s="121"/>
      <c r="M164" s="121"/>
      <c r="N164" s="121" t="s">
        <v>230</v>
      </c>
      <c r="O164" s="121"/>
      <c r="P164" s="121"/>
      <c r="Q164" s="121"/>
      <c r="R164" s="121"/>
      <c r="S164" s="121"/>
      <c r="T164" s="121"/>
      <c r="U164" s="121"/>
      <c r="V164" s="121"/>
      <c r="W164" s="121"/>
      <c r="X164" s="121"/>
      <c r="Y164" s="121"/>
      <c r="Z164" s="121"/>
      <c r="AA164" s="121" t="s">
        <v>420</v>
      </c>
      <c r="AB164" s="121" t="s">
        <v>185</v>
      </c>
      <c r="AC164" s="121"/>
      <c r="AD164" s="121"/>
      <c r="AE164" s="121"/>
      <c r="AF164" s="121"/>
      <c r="AG164" s="121"/>
      <c r="AH164" s="121"/>
      <c r="AI164" s="121"/>
    </row>
    <row r="165" spans="1:35" s="93" customFormat="1" ht="12.95" customHeight="1" x14ac:dyDescent="0.2">
      <c r="A165" s="100"/>
      <c r="B165" s="17" t="s">
        <v>99</v>
      </c>
      <c r="C165" s="17"/>
      <c r="D165" s="17"/>
      <c r="E165" s="107">
        <v>0</v>
      </c>
      <c r="F165" s="107">
        <v>0</v>
      </c>
      <c r="G165" s="107">
        <v>0</v>
      </c>
      <c r="H165" s="107">
        <v>0</v>
      </c>
      <c r="I165" s="107">
        <v>0</v>
      </c>
      <c r="J165" s="107">
        <v>0</v>
      </c>
      <c r="K165" s="148"/>
      <c r="L165" s="148"/>
      <c r="M165" s="148"/>
      <c r="N165" s="121" t="s">
        <v>230</v>
      </c>
      <c r="O165" s="148" t="b">
        <f t="shared" ref="O165:T165" si="34">ROUND(ABS(E165-(E166+E171+E176)),$J$2)&lt;=$O$5</f>
        <v>1</v>
      </c>
      <c r="P165" s="148" t="b">
        <f t="shared" si="34"/>
        <v>1</v>
      </c>
      <c r="Q165" s="148" t="b">
        <f t="shared" si="34"/>
        <v>1</v>
      </c>
      <c r="R165" s="148" t="b">
        <f t="shared" si="34"/>
        <v>1</v>
      </c>
      <c r="S165" s="148" t="b">
        <f t="shared" si="34"/>
        <v>1</v>
      </c>
      <c r="T165" s="148" t="b">
        <f t="shared" si="34"/>
        <v>1</v>
      </c>
      <c r="U165" s="148"/>
      <c r="V165" s="148"/>
      <c r="W165" s="148"/>
      <c r="X165" s="148"/>
      <c r="Y165" s="148"/>
      <c r="Z165" s="148"/>
      <c r="AA165" s="148" t="s">
        <v>421</v>
      </c>
      <c r="AB165" s="148" t="s">
        <v>99</v>
      </c>
      <c r="AC165" s="148"/>
      <c r="AD165" s="148"/>
      <c r="AE165" s="148"/>
      <c r="AF165" s="148"/>
      <c r="AG165" s="148"/>
      <c r="AH165" s="148"/>
      <c r="AI165" s="148"/>
    </row>
    <row r="166" spans="1:35" s="95" customFormat="1" ht="12.95" customHeight="1" x14ac:dyDescent="0.2">
      <c r="A166" s="12"/>
      <c r="B166" s="27"/>
      <c r="C166" s="25" t="s">
        <v>100</v>
      </c>
      <c r="D166" s="23"/>
      <c r="E166" s="37">
        <v>0</v>
      </c>
      <c r="F166" s="37">
        <v>0</v>
      </c>
      <c r="G166" s="37">
        <v>0</v>
      </c>
      <c r="H166" s="37">
        <v>0</v>
      </c>
      <c r="I166" s="37">
        <v>0</v>
      </c>
      <c r="J166" s="37">
        <v>0</v>
      </c>
      <c r="K166" s="121"/>
      <c r="L166" s="121"/>
      <c r="M166" s="121"/>
      <c r="N166" s="121" t="s">
        <v>230</v>
      </c>
      <c r="O166" s="121" t="b">
        <f t="shared" ref="O166:T166" si="35">ROUND(ABS(E166-SUM(E167:E170)),$J$2)&lt;=$O$5</f>
        <v>1</v>
      </c>
      <c r="P166" s="121" t="b">
        <f t="shared" si="35"/>
        <v>1</v>
      </c>
      <c r="Q166" s="121" t="b">
        <f t="shared" si="35"/>
        <v>1</v>
      </c>
      <c r="R166" s="121" t="b">
        <f t="shared" si="35"/>
        <v>1</v>
      </c>
      <c r="S166" s="121" t="b">
        <f t="shared" si="35"/>
        <v>1</v>
      </c>
      <c r="T166" s="121" t="b">
        <f t="shared" si="35"/>
        <v>1</v>
      </c>
      <c r="U166" s="121"/>
      <c r="V166" s="121"/>
      <c r="W166" s="121"/>
      <c r="X166" s="121"/>
      <c r="Y166" s="121"/>
      <c r="Z166" s="121"/>
      <c r="AA166" s="121" t="s">
        <v>422</v>
      </c>
      <c r="AB166" s="121" t="s">
        <v>100</v>
      </c>
      <c r="AC166" s="121"/>
      <c r="AD166" s="121"/>
      <c r="AE166" s="121"/>
      <c r="AF166" s="121"/>
      <c r="AG166" s="121"/>
      <c r="AH166" s="121"/>
      <c r="AI166" s="121"/>
    </row>
    <row r="167" spans="1:35" s="95" customFormat="1" ht="12.95" customHeight="1" x14ac:dyDescent="0.2">
      <c r="A167" s="12"/>
      <c r="B167" s="28"/>
      <c r="C167" s="27"/>
      <c r="D167" s="54" t="s">
        <v>132</v>
      </c>
      <c r="E167" s="37">
        <v>0</v>
      </c>
      <c r="F167" s="37">
        <v>0</v>
      </c>
      <c r="G167" s="37">
        <v>0</v>
      </c>
      <c r="H167" s="37">
        <v>0</v>
      </c>
      <c r="I167" s="37">
        <v>0</v>
      </c>
      <c r="J167" s="37">
        <v>0</v>
      </c>
      <c r="K167" s="121"/>
      <c r="L167" s="121"/>
      <c r="M167" s="121"/>
      <c r="N167" s="121" t="s">
        <v>230</v>
      </c>
      <c r="O167" s="121"/>
      <c r="P167" s="121"/>
      <c r="Q167" s="121"/>
      <c r="R167" s="121"/>
      <c r="S167" s="121"/>
      <c r="T167" s="121"/>
      <c r="U167" s="121"/>
      <c r="V167" s="121"/>
      <c r="W167" s="121"/>
      <c r="X167" s="121"/>
      <c r="Y167" s="121"/>
      <c r="Z167" s="121"/>
      <c r="AA167" s="121" t="s">
        <v>423</v>
      </c>
      <c r="AB167" s="121" t="s">
        <v>576</v>
      </c>
      <c r="AC167" s="121"/>
      <c r="AD167" s="121"/>
      <c r="AE167" s="121"/>
      <c r="AF167" s="121"/>
      <c r="AG167" s="121"/>
      <c r="AH167" s="121"/>
      <c r="AI167" s="121"/>
    </row>
    <row r="168" spans="1:35" s="95" customFormat="1" ht="12.95" customHeight="1" x14ac:dyDescent="0.2">
      <c r="A168" s="12"/>
      <c r="B168" s="28"/>
      <c r="C168" s="28"/>
      <c r="D168" s="25" t="s">
        <v>186</v>
      </c>
      <c r="E168" s="37">
        <v>0</v>
      </c>
      <c r="F168" s="37">
        <v>0</v>
      </c>
      <c r="G168" s="37">
        <v>0</v>
      </c>
      <c r="H168" s="37">
        <v>0</v>
      </c>
      <c r="I168" s="37">
        <v>0</v>
      </c>
      <c r="J168" s="37">
        <v>0</v>
      </c>
      <c r="K168" s="121"/>
      <c r="L168" s="121"/>
      <c r="M168" s="121"/>
      <c r="N168" s="121" t="s">
        <v>230</v>
      </c>
      <c r="O168" s="121"/>
      <c r="P168" s="121"/>
      <c r="Q168" s="121"/>
      <c r="R168" s="121"/>
      <c r="S168" s="121"/>
      <c r="T168" s="121"/>
      <c r="U168" s="121"/>
      <c r="V168" s="121"/>
      <c r="W168" s="121"/>
      <c r="X168" s="121"/>
      <c r="Y168" s="121"/>
      <c r="Z168" s="121"/>
      <c r="AA168" s="121" t="s">
        <v>424</v>
      </c>
      <c r="AB168" s="121" t="s">
        <v>577</v>
      </c>
      <c r="AC168" s="121"/>
      <c r="AD168" s="121"/>
      <c r="AE168" s="121"/>
      <c r="AF168" s="121"/>
      <c r="AG168" s="121"/>
      <c r="AH168" s="121"/>
      <c r="AI168" s="121"/>
    </row>
    <row r="169" spans="1:35" s="95" customFormat="1" ht="12.95" customHeight="1" x14ac:dyDescent="0.2">
      <c r="A169" s="12"/>
      <c r="B169" s="28"/>
      <c r="C169" s="28"/>
      <c r="D169" s="54" t="s">
        <v>101</v>
      </c>
      <c r="E169" s="37">
        <v>0</v>
      </c>
      <c r="F169" s="37">
        <v>0</v>
      </c>
      <c r="G169" s="37">
        <v>0</v>
      </c>
      <c r="H169" s="37">
        <v>0</v>
      </c>
      <c r="I169" s="37">
        <v>0</v>
      </c>
      <c r="J169" s="37">
        <v>0</v>
      </c>
      <c r="K169" s="121"/>
      <c r="L169" s="121"/>
      <c r="M169" s="121"/>
      <c r="N169" s="121" t="s">
        <v>230</v>
      </c>
      <c r="O169" s="121"/>
      <c r="P169" s="121"/>
      <c r="Q169" s="121"/>
      <c r="R169" s="121"/>
      <c r="S169" s="121"/>
      <c r="T169" s="121"/>
      <c r="U169" s="121"/>
      <c r="V169" s="121"/>
      <c r="W169" s="121"/>
      <c r="X169" s="121"/>
      <c r="Y169" s="121"/>
      <c r="Z169" s="121"/>
      <c r="AA169" s="121" t="s">
        <v>425</v>
      </c>
      <c r="AB169" s="121" t="s">
        <v>578</v>
      </c>
      <c r="AC169" s="121"/>
      <c r="AD169" s="121"/>
      <c r="AE169" s="121"/>
      <c r="AF169" s="121"/>
      <c r="AG169" s="121"/>
      <c r="AH169" s="121"/>
      <c r="AI169" s="121"/>
    </row>
    <row r="170" spans="1:35" s="95" customFormat="1" ht="12.95" customHeight="1" x14ac:dyDescent="0.2">
      <c r="A170" s="12"/>
      <c r="B170" s="28"/>
      <c r="C170" s="29"/>
      <c r="D170" s="70" t="s">
        <v>187</v>
      </c>
      <c r="E170" s="37">
        <v>0</v>
      </c>
      <c r="F170" s="37">
        <v>0</v>
      </c>
      <c r="G170" s="37">
        <v>0</v>
      </c>
      <c r="H170" s="37">
        <v>0</v>
      </c>
      <c r="I170" s="37">
        <v>0</v>
      </c>
      <c r="J170" s="37">
        <v>0</v>
      </c>
      <c r="K170" s="121"/>
      <c r="L170" s="121"/>
      <c r="M170" s="121"/>
      <c r="N170" s="121" t="s">
        <v>230</v>
      </c>
      <c r="O170" s="121"/>
      <c r="P170" s="121"/>
      <c r="Q170" s="121"/>
      <c r="R170" s="121"/>
      <c r="S170" s="121"/>
      <c r="T170" s="121"/>
      <c r="U170" s="121"/>
      <c r="V170" s="121"/>
      <c r="W170" s="121"/>
      <c r="X170" s="121"/>
      <c r="Y170" s="121"/>
      <c r="Z170" s="121"/>
      <c r="AA170" s="121" t="s">
        <v>426</v>
      </c>
      <c r="AB170" s="121" t="s">
        <v>579</v>
      </c>
      <c r="AC170" s="121"/>
      <c r="AD170" s="121"/>
      <c r="AE170" s="121"/>
      <c r="AF170" s="121"/>
      <c r="AG170" s="121"/>
      <c r="AH170" s="121"/>
      <c r="AI170" s="121"/>
    </row>
    <row r="171" spans="1:35" s="95" customFormat="1" ht="12.95" customHeight="1" x14ac:dyDescent="0.2">
      <c r="A171" s="12"/>
      <c r="B171" s="28"/>
      <c r="C171" s="25" t="s">
        <v>102</v>
      </c>
      <c r="D171" s="23"/>
      <c r="E171" s="37">
        <v>0</v>
      </c>
      <c r="F171" s="37">
        <v>0</v>
      </c>
      <c r="G171" s="37">
        <v>0</v>
      </c>
      <c r="H171" s="37">
        <v>0</v>
      </c>
      <c r="I171" s="37">
        <v>0</v>
      </c>
      <c r="J171" s="37">
        <v>0</v>
      </c>
      <c r="K171" s="121"/>
      <c r="L171" s="121"/>
      <c r="M171" s="121"/>
      <c r="N171" s="121" t="s">
        <v>230</v>
      </c>
      <c r="O171" s="121" t="b">
        <f t="shared" ref="O171:T171" si="36">ROUND(ABS(E171-SUM(E172:E175)),$J$2)&lt;=$O$5</f>
        <v>1</v>
      </c>
      <c r="P171" s="121" t="b">
        <f t="shared" si="36"/>
        <v>1</v>
      </c>
      <c r="Q171" s="121" t="b">
        <f t="shared" si="36"/>
        <v>1</v>
      </c>
      <c r="R171" s="121" t="b">
        <f t="shared" si="36"/>
        <v>1</v>
      </c>
      <c r="S171" s="121" t="b">
        <f t="shared" si="36"/>
        <v>1</v>
      </c>
      <c r="T171" s="121" t="b">
        <f t="shared" si="36"/>
        <v>1</v>
      </c>
      <c r="U171" s="121"/>
      <c r="V171" s="121"/>
      <c r="W171" s="121"/>
      <c r="X171" s="121"/>
      <c r="Y171" s="121"/>
      <c r="Z171" s="121"/>
      <c r="AA171" s="121" t="s">
        <v>427</v>
      </c>
      <c r="AB171" s="121" t="s">
        <v>580</v>
      </c>
      <c r="AC171" s="121"/>
      <c r="AD171" s="121"/>
      <c r="AE171" s="121"/>
      <c r="AF171" s="121"/>
      <c r="AG171" s="121"/>
      <c r="AH171" s="121"/>
      <c r="AI171" s="121"/>
    </row>
    <row r="172" spans="1:35" s="95" customFormat="1" ht="12.95" customHeight="1" x14ac:dyDescent="0.2">
      <c r="A172" s="12"/>
      <c r="B172" s="28"/>
      <c r="C172" s="27"/>
      <c r="D172" s="25" t="s">
        <v>103</v>
      </c>
      <c r="E172" s="37">
        <v>0</v>
      </c>
      <c r="F172" s="37">
        <v>0</v>
      </c>
      <c r="G172" s="37">
        <v>0</v>
      </c>
      <c r="H172" s="37">
        <v>0</v>
      </c>
      <c r="I172" s="37">
        <v>0</v>
      </c>
      <c r="J172" s="37">
        <v>0</v>
      </c>
      <c r="K172" s="121"/>
      <c r="L172" s="121"/>
      <c r="M172" s="121"/>
      <c r="N172" s="121" t="s">
        <v>230</v>
      </c>
      <c r="O172" s="121"/>
      <c r="P172" s="121"/>
      <c r="Q172" s="121"/>
      <c r="R172" s="121"/>
      <c r="S172" s="121"/>
      <c r="T172" s="121"/>
      <c r="U172" s="121"/>
      <c r="V172" s="121"/>
      <c r="W172" s="121"/>
      <c r="X172" s="121"/>
      <c r="Y172" s="121"/>
      <c r="Z172" s="121"/>
      <c r="AA172" s="121" t="s">
        <v>428</v>
      </c>
      <c r="AB172" s="121" t="s">
        <v>581</v>
      </c>
      <c r="AC172" s="121"/>
      <c r="AD172" s="121"/>
      <c r="AE172" s="121"/>
      <c r="AF172" s="121"/>
      <c r="AG172" s="121"/>
      <c r="AH172" s="121"/>
      <c r="AI172" s="121"/>
    </row>
    <row r="173" spans="1:35" s="95" customFormat="1" ht="12.95" customHeight="1" x14ac:dyDescent="0.2">
      <c r="A173" s="12"/>
      <c r="B173" s="28"/>
      <c r="C173" s="28"/>
      <c r="D173" s="54" t="s">
        <v>104</v>
      </c>
      <c r="E173" s="37">
        <v>0</v>
      </c>
      <c r="F173" s="37">
        <v>0</v>
      </c>
      <c r="G173" s="37">
        <v>0</v>
      </c>
      <c r="H173" s="37">
        <v>0</v>
      </c>
      <c r="I173" s="37">
        <v>0</v>
      </c>
      <c r="J173" s="37">
        <v>0</v>
      </c>
      <c r="K173" s="121"/>
      <c r="L173" s="121"/>
      <c r="M173" s="121"/>
      <c r="N173" s="121" t="s">
        <v>230</v>
      </c>
      <c r="O173" s="121"/>
      <c r="P173" s="121"/>
      <c r="Q173" s="121"/>
      <c r="R173" s="121"/>
      <c r="S173" s="121"/>
      <c r="T173" s="121"/>
      <c r="U173" s="121"/>
      <c r="V173" s="121"/>
      <c r="W173" s="121"/>
      <c r="X173" s="121"/>
      <c r="Y173" s="121"/>
      <c r="Z173" s="121"/>
      <c r="AA173" s="121" t="s">
        <v>429</v>
      </c>
      <c r="AB173" s="121" t="s">
        <v>582</v>
      </c>
      <c r="AC173" s="121"/>
      <c r="AD173" s="121"/>
      <c r="AE173" s="121"/>
      <c r="AF173" s="121"/>
      <c r="AG173" s="121"/>
      <c r="AH173" s="121"/>
      <c r="AI173" s="121"/>
    </row>
    <row r="174" spans="1:35" s="95" customFormat="1" ht="12.95" customHeight="1" x14ac:dyDescent="0.2">
      <c r="A174" s="12"/>
      <c r="B174" s="28"/>
      <c r="C174" s="28"/>
      <c r="D174" s="25" t="s">
        <v>105</v>
      </c>
      <c r="E174" s="37">
        <v>0</v>
      </c>
      <c r="F174" s="37">
        <v>0</v>
      </c>
      <c r="G174" s="37">
        <v>0</v>
      </c>
      <c r="H174" s="37">
        <v>0</v>
      </c>
      <c r="I174" s="37">
        <v>0</v>
      </c>
      <c r="J174" s="37">
        <v>0</v>
      </c>
      <c r="K174" s="121"/>
      <c r="L174" s="121"/>
      <c r="M174" s="121"/>
      <c r="N174" s="121" t="s">
        <v>230</v>
      </c>
      <c r="O174" s="121"/>
      <c r="P174" s="121"/>
      <c r="Q174" s="121"/>
      <c r="R174" s="121"/>
      <c r="S174" s="121"/>
      <c r="T174" s="121"/>
      <c r="U174" s="121"/>
      <c r="V174" s="121"/>
      <c r="W174" s="121"/>
      <c r="X174" s="121"/>
      <c r="Y174" s="121"/>
      <c r="Z174" s="121"/>
      <c r="AA174" s="121" t="s">
        <v>430</v>
      </c>
      <c r="AB174" s="121" t="s">
        <v>583</v>
      </c>
      <c r="AC174" s="121"/>
      <c r="AD174" s="121"/>
      <c r="AE174" s="121"/>
      <c r="AF174" s="121"/>
      <c r="AG174" s="121"/>
      <c r="AH174" s="121"/>
      <c r="AI174" s="121"/>
    </row>
    <row r="175" spans="1:35" s="95" customFormat="1" ht="12.95" customHeight="1" x14ac:dyDescent="0.2">
      <c r="A175" s="12"/>
      <c r="B175" s="28"/>
      <c r="C175" s="29"/>
      <c r="D175" s="70" t="s">
        <v>188</v>
      </c>
      <c r="E175" s="37">
        <v>0</v>
      </c>
      <c r="F175" s="37">
        <v>0</v>
      </c>
      <c r="G175" s="37">
        <v>0</v>
      </c>
      <c r="H175" s="37">
        <v>0</v>
      </c>
      <c r="I175" s="37">
        <v>0</v>
      </c>
      <c r="J175" s="37">
        <v>0</v>
      </c>
      <c r="K175" s="121"/>
      <c r="L175" s="121"/>
      <c r="M175" s="121"/>
      <c r="N175" s="121" t="s">
        <v>230</v>
      </c>
      <c r="O175" s="121"/>
      <c r="P175" s="121"/>
      <c r="Q175" s="121"/>
      <c r="R175" s="121"/>
      <c r="S175" s="121"/>
      <c r="T175" s="121"/>
      <c r="U175" s="121"/>
      <c r="V175" s="121"/>
      <c r="W175" s="121"/>
      <c r="X175" s="121"/>
      <c r="Y175" s="121"/>
      <c r="Z175" s="121"/>
      <c r="AA175" s="121" t="s">
        <v>431</v>
      </c>
      <c r="AB175" s="121" t="s">
        <v>584</v>
      </c>
      <c r="AC175" s="121"/>
      <c r="AD175" s="121"/>
      <c r="AE175" s="121"/>
      <c r="AF175" s="121"/>
      <c r="AG175" s="121"/>
      <c r="AH175" s="121"/>
      <c r="AI175" s="121"/>
    </row>
    <row r="176" spans="1:35" s="95" customFormat="1" ht="12.95" customHeight="1" x14ac:dyDescent="0.2">
      <c r="A176" s="12"/>
      <c r="B176" s="29"/>
      <c r="C176" s="70" t="s">
        <v>189</v>
      </c>
      <c r="D176" s="25"/>
      <c r="E176" s="37">
        <v>0</v>
      </c>
      <c r="F176" s="37">
        <v>0</v>
      </c>
      <c r="G176" s="37">
        <v>0</v>
      </c>
      <c r="H176" s="37">
        <v>0</v>
      </c>
      <c r="I176" s="37">
        <v>0</v>
      </c>
      <c r="J176" s="37">
        <v>0</v>
      </c>
      <c r="K176" s="121"/>
      <c r="L176" s="121"/>
      <c r="M176" s="121"/>
      <c r="N176" s="121" t="s">
        <v>230</v>
      </c>
      <c r="O176" s="145"/>
      <c r="P176" s="145"/>
      <c r="Q176" s="145"/>
      <c r="R176" s="145"/>
      <c r="S176" s="145"/>
      <c r="T176" s="145"/>
      <c r="U176" s="121"/>
      <c r="V176" s="121"/>
      <c r="W176" s="121"/>
      <c r="X176" s="121"/>
      <c r="Y176" s="121"/>
      <c r="Z176" s="121"/>
      <c r="AA176" s="145" t="s">
        <v>432</v>
      </c>
      <c r="AB176" s="121" t="s">
        <v>585</v>
      </c>
      <c r="AC176" s="121"/>
      <c r="AD176" s="121"/>
      <c r="AE176" s="121"/>
      <c r="AF176" s="121"/>
      <c r="AG176" s="121"/>
      <c r="AH176" s="121"/>
      <c r="AI176" s="121"/>
    </row>
    <row r="177" spans="1:35" s="93" customFormat="1" ht="12.95" customHeight="1" x14ac:dyDescent="0.2">
      <c r="A177" s="100"/>
      <c r="B177" s="17" t="s">
        <v>106</v>
      </c>
      <c r="C177" s="17"/>
      <c r="D177" s="17"/>
      <c r="E177" s="107">
        <v>0</v>
      </c>
      <c r="F177" s="107">
        <v>0</v>
      </c>
      <c r="G177" s="107">
        <v>0</v>
      </c>
      <c r="H177" s="107">
        <v>0</v>
      </c>
      <c r="I177" s="107">
        <v>0</v>
      </c>
      <c r="J177" s="107">
        <v>0</v>
      </c>
      <c r="K177" s="148"/>
      <c r="L177" s="148"/>
      <c r="M177" s="148"/>
      <c r="N177" s="121" t="s">
        <v>230</v>
      </c>
      <c r="O177" s="148" t="b">
        <f t="shared" ref="O177:T177" si="37">ROUND(ABS(E177-(E178+E184+E185)),$J$2)&lt;=$O$5</f>
        <v>1</v>
      </c>
      <c r="P177" s="148" t="b">
        <f t="shared" si="37"/>
        <v>1</v>
      </c>
      <c r="Q177" s="148" t="b">
        <f t="shared" si="37"/>
        <v>1</v>
      </c>
      <c r="R177" s="148" t="b">
        <f t="shared" si="37"/>
        <v>1</v>
      </c>
      <c r="S177" s="148" t="b">
        <f t="shared" si="37"/>
        <v>1</v>
      </c>
      <c r="T177" s="148" t="b">
        <f t="shared" si="37"/>
        <v>1</v>
      </c>
      <c r="U177" s="148"/>
      <c r="V177" s="148"/>
      <c r="W177" s="148"/>
      <c r="X177" s="148"/>
      <c r="Y177" s="148"/>
      <c r="Z177" s="148"/>
      <c r="AA177" s="148" t="s">
        <v>433</v>
      </c>
      <c r="AB177" s="148" t="s">
        <v>586</v>
      </c>
      <c r="AC177" s="148"/>
      <c r="AD177" s="148"/>
      <c r="AE177" s="148"/>
      <c r="AF177" s="148"/>
      <c r="AG177" s="148"/>
      <c r="AH177" s="148"/>
      <c r="AI177" s="148"/>
    </row>
    <row r="178" spans="1:35" s="95" customFormat="1" ht="12.95" customHeight="1" x14ac:dyDescent="0.2">
      <c r="A178" s="12"/>
      <c r="B178" s="71"/>
      <c r="C178" s="23" t="s">
        <v>107</v>
      </c>
      <c r="D178" s="23"/>
      <c r="E178" s="37">
        <v>0</v>
      </c>
      <c r="F178" s="37">
        <v>0</v>
      </c>
      <c r="G178" s="37">
        <v>0</v>
      </c>
      <c r="H178" s="37">
        <v>0</v>
      </c>
      <c r="I178" s="37">
        <v>0</v>
      </c>
      <c r="J178" s="37">
        <v>0</v>
      </c>
      <c r="K178" s="121"/>
      <c r="L178" s="121"/>
      <c r="M178" s="121"/>
      <c r="N178" s="121" t="s">
        <v>230</v>
      </c>
      <c r="O178" s="121" t="b">
        <f t="shared" ref="O178:T178" si="38">ROUND(ABS(E178-SUM(E179:E183)),$J$2)&lt;=$O$5</f>
        <v>1</v>
      </c>
      <c r="P178" s="121" t="b">
        <f t="shared" si="38"/>
        <v>1</v>
      </c>
      <c r="Q178" s="121" t="b">
        <f t="shared" si="38"/>
        <v>1</v>
      </c>
      <c r="R178" s="121" t="b">
        <f t="shared" si="38"/>
        <v>1</v>
      </c>
      <c r="S178" s="121" t="b">
        <f t="shared" si="38"/>
        <v>1</v>
      </c>
      <c r="T178" s="121" t="b">
        <f t="shared" si="38"/>
        <v>1</v>
      </c>
      <c r="U178" s="121"/>
      <c r="V178" s="121"/>
      <c r="W178" s="121"/>
      <c r="X178" s="121"/>
      <c r="Y178" s="121"/>
      <c r="Z178" s="121"/>
      <c r="AA178" s="121" t="s">
        <v>434</v>
      </c>
      <c r="AB178" s="121" t="s">
        <v>587</v>
      </c>
      <c r="AC178" s="121"/>
      <c r="AD178" s="121"/>
      <c r="AE178" s="121"/>
      <c r="AF178" s="121"/>
      <c r="AG178" s="121"/>
      <c r="AH178" s="121"/>
      <c r="AI178" s="121"/>
    </row>
    <row r="179" spans="1:35" s="95" customFormat="1" ht="24" customHeight="1" x14ac:dyDescent="0.2">
      <c r="A179" s="12"/>
      <c r="B179" s="28"/>
      <c r="C179" s="55"/>
      <c r="D179" s="56" t="s">
        <v>133</v>
      </c>
      <c r="E179" s="37">
        <v>0</v>
      </c>
      <c r="F179" s="37">
        <v>0</v>
      </c>
      <c r="G179" s="37">
        <v>0</v>
      </c>
      <c r="H179" s="37">
        <v>0</v>
      </c>
      <c r="I179" s="37">
        <v>0</v>
      </c>
      <c r="J179" s="37">
        <v>0</v>
      </c>
      <c r="K179" s="121"/>
      <c r="L179" s="121"/>
      <c r="M179" s="121"/>
      <c r="N179" s="121" t="s">
        <v>230</v>
      </c>
      <c r="O179" s="121"/>
      <c r="P179" s="121"/>
      <c r="Q179" s="121"/>
      <c r="R179" s="121"/>
      <c r="S179" s="121"/>
      <c r="T179" s="121"/>
      <c r="U179" s="121"/>
      <c r="V179" s="121"/>
      <c r="W179" s="121"/>
      <c r="X179" s="121"/>
      <c r="Y179" s="121"/>
      <c r="Z179" s="121"/>
      <c r="AA179" s="121" t="s">
        <v>435</v>
      </c>
      <c r="AB179" s="121" t="s">
        <v>588</v>
      </c>
      <c r="AC179" s="121"/>
      <c r="AD179" s="121"/>
      <c r="AE179" s="121"/>
      <c r="AF179" s="121"/>
      <c r="AG179" s="121"/>
      <c r="AH179" s="121"/>
      <c r="AI179" s="121"/>
    </row>
    <row r="180" spans="1:35" s="95" customFormat="1" ht="12.95" customHeight="1" x14ac:dyDescent="0.2">
      <c r="A180" s="12"/>
      <c r="B180" s="28"/>
      <c r="C180" s="57"/>
      <c r="D180" s="53" t="s">
        <v>108</v>
      </c>
      <c r="E180" s="37">
        <v>0</v>
      </c>
      <c r="F180" s="37">
        <v>0</v>
      </c>
      <c r="G180" s="37">
        <v>0</v>
      </c>
      <c r="H180" s="37">
        <v>0</v>
      </c>
      <c r="I180" s="37">
        <v>0</v>
      </c>
      <c r="J180" s="37">
        <v>0</v>
      </c>
      <c r="K180" s="121"/>
      <c r="L180" s="121"/>
      <c r="M180" s="121"/>
      <c r="N180" s="121" t="s">
        <v>230</v>
      </c>
      <c r="O180" s="121"/>
      <c r="P180" s="121"/>
      <c r="Q180" s="121"/>
      <c r="R180" s="121"/>
      <c r="S180" s="121"/>
      <c r="T180" s="121"/>
      <c r="U180" s="121"/>
      <c r="V180" s="121"/>
      <c r="W180" s="121"/>
      <c r="X180" s="121"/>
      <c r="Y180" s="121"/>
      <c r="Z180" s="121"/>
      <c r="AA180" s="121" t="s">
        <v>436</v>
      </c>
      <c r="AB180" s="121" t="s">
        <v>108</v>
      </c>
      <c r="AC180" s="121"/>
      <c r="AD180" s="121"/>
      <c r="AE180" s="121"/>
      <c r="AF180" s="121"/>
      <c r="AG180" s="121"/>
      <c r="AH180" s="121"/>
      <c r="AI180" s="121"/>
    </row>
    <row r="181" spans="1:35" s="95" customFormat="1" ht="12.95" customHeight="1" x14ac:dyDescent="0.2">
      <c r="A181" s="12"/>
      <c r="B181" s="28"/>
      <c r="C181" s="57"/>
      <c r="D181" s="53" t="s">
        <v>109</v>
      </c>
      <c r="E181" s="37">
        <v>0</v>
      </c>
      <c r="F181" s="37">
        <v>0</v>
      </c>
      <c r="G181" s="37">
        <v>0</v>
      </c>
      <c r="H181" s="37">
        <v>0</v>
      </c>
      <c r="I181" s="37">
        <v>0</v>
      </c>
      <c r="J181" s="37">
        <v>0</v>
      </c>
      <c r="K181" s="121"/>
      <c r="L181" s="121"/>
      <c r="M181" s="121"/>
      <c r="N181" s="121" t="s">
        <v>230</v>
      </c>
      <c r="O181" s="121"/>
      <c r="P181" s="121"/>
      <c r="Q181" s="121"/>
      <c r="R181" s="121"/>
      <c r="S181" s="121"/>
      <c r="T181" s="121"/>
      <c r="U181" s="121"/>
      <c r="V181" s="121"/>
      <c r="W181" s="121"/>
      <c r="X181" s="121"/>
      <c r="Y181" s="121"/>
      <c r="Z181" s="121"/>
      <c r="AA181" s="121" t="s">
        <v>437</v>
      </c>
      <c r="AB181" s="121" t="s">
        <v>109</v>
      </c>
      <c r="AC181" s="121"/>
      <c r="AD181" s="121"/>
      <c r="AE181" s="121"/>
      <c r="AF181" s="121"/>
      <c r="AG181" s="121"/>
      <c r="AH181" s="121"/>
      <c r="AI181" s="121"/>
    </row>
    <row r="182" spans="1:35" s="95" customFormat="1" ht="12.95" customHeight="1" x14ac:dyDescent="0.2">
      <c r="A182" s="12"/>
      <c r="B182" s="28"/>
      <c r="C182" s="57"/>
      <c r="D182" s="25" t="s">
        <v>110</v>
      </c>
      <c r="E182" s="37">
        <v>0</v>
      </c>
      <c r="F182" s="37">
        <v>0</v>
      </c>
      <c r="G182" s="37">
        <v>0</v>
      </c>
      <c r="H182" s="37">
        <v>0</v>
      </c>
      <c r="I182" s="37">
        <v>0</v>
      </c>
      <c r="J182" s="37">
        <v>0</v>
      </c>
      <c r="K182" s="121"/>
      <c r="L182" s="121"/>
      <c r="M182" s="121"/>
      <c r="N182" s="121" t="s">
        <v>230</v>
      </c>
      <c r="O182" s="121"/>
      <c r="P182" s="121"/>
      <c r="Q182" s="121"/>
      <c r="R182" s="121"/>
      <c r="S182" s="121"/>
      <c r="T182" s="121"/>
      <c r="U182" s="121"/>
      <c r="V182" s="121"/>
      <c r="W182" s="121"/>
      <c r="X182" s="121"/>
      <c r="Y182" s="121"/>
      <c r="Z182" s="121"/>
      <c r="AA182" s="121" t="s">
        <v>438</v>
      </c>
      <c r="AB182" s="121" t="s">
        <v>110</v>
      </c>
      <c r="AC182" s="121"/>
      <c r="AD182" s="121"/>
      <c r="AE182" s="121"/>
      <c r="AF182" s="121"/>
      <c r="AG182" s="121"/>
      <c r="AH182" s="121"/>
      <c r="AI182" s="121"/>
    </row>
    <row r="183" spans="1:35" s="95" customFormat="1" ht="12.95" customHeight="1" x14ac:dyDescent="0.2">
      <c r="A183" s="12"/>
      <c r="B183" s="28"/>
      <c r="C183" s="58"/>
      <c r="D183" s="70" t="s">
        <v>190</v>
      </c>
      <c r="E183" s="77">
        <v>0</v>
      </c>
      <c r="F183" s="77">
        <v>0</v>
      </c>
      <c r="G183" s="77">
        <v>0</v>
      </c>
      <c r="H183" s="77">
        <v>0</v>
      </c>
      <c r="I183" s="77">
        <v>0</v>
      </c>
      <c r="J183" s="77">
        <v>0</v>
      </c>
      <c r="K183" s="121"/>
      <c r="L183" s="121"/>
      <c r="M183" s="121"/>
      <c r="N183" s="121" t="s">
        <v>230</v>
      </c>
      <c r="O183" s="121"/>
      <c r="P183" s="121"/>
      <c r="Q183" s="121"/>
      <c r="R183" s="121"/>
      <c r="S183" s="121"/>
      <c r="T183" s="121"/>
      <c r="U183" s="121"/>
      <c r="V183" s="121"/>
      <c r="W183" s="121"/>
      <c r="X183" s="121"/>
      <c r="Y183" s="121"/>
      <c r="Z183" s="121"/>
      <c r="AA183" s="121" t="s">
        <v>439</v>
      </c>
      <c r="AB183" s="121" t="s">
        <v>190</v>
      </c>
      <c r="AC183" s="121"/>
      <c r="AD183" s="121"/>
      <c r="AE183" s="121"/>
      <c r="AF183" s="121"/>
      <c r="AG183" s="121"/>
      <c r="AH183" s="121"/>
      <c r="AI183" s="121"/>
    </row>
    <row r="184" spans="1:35" s="95" customFormat="1" ht="12.95" customHeight="1" x14ac:dyDescent="0.2">
      <c r="A184" s="12"/>
      <c r="B184" s="28"/>
      <c r="C184" s="70" t="s">
        <v>111</v>
      </c>
      <c r="D184" s="79"/>
      <c r="E184" s="77">
        <v>0</v>
      </c>
      <c r="F184" s="77">
        <v>0</v>
      </c>
      <c r="G184" s="77">
        <v>0</v>
      </c>
      <c r="H184" s="77">
        <v>0</v>
      </c>
      <c r="I184" s="77">
        <v>0</v>
      </c>
      <c r="J184" s="77">
        <v>0</v>
      </c>
      <c r="K184" s="121"/>
      <c r="L184" s="121"/>
      <c r="M184" s="121"/>
      <c r="N184" s="121" t="s">
        <v>230</v>
      </c>
      <c r="O184" s="121"/>
      <c r="P184" s="121"/>
      <c r="Q184" s="121"/>
      <c r="R184" s="121"/>
      <c r="S184" s="121"/>
      <c r="T184" s="121"/>
      <c r="U184" s="121"/>
      <c r="V184" s="121"/>
      <c r="W184" s="121"/>
      <c r="X184" s="121"/>
      <c r="Y184" s="121"/>
      <c r="Z184" s="121"/>
      <c r="AA184" s="121" t="s">
        <v>440</v>
      </c>
      <c r="AB184" s="121" t="s">
        <v>589</v>
      </c>
      <c r="AC184" s="121"/>
      <c r="AD184" s="121"/>
      <c r="AE184" s="121"/>
      <c r="AF184" s="121"/>
      <c r="AG184" s="121"/>
      <c r="AH184" s="121"/>
      <c r="AI184" s="121"/>
    </row>
    <row r="185" spans="1:35" s="95" customFormat="1" ht="12.95" customHeight="1" x14ac:dyDescent="0.2">
      <c r="A185" s="12"/>
      <c r="B185" s="29"/>
      <c r="C185" s="75" t="s">
        <v>191</v>
      </c>
      <c r="D185" s="79"/>
      <c r="E185" s="77">
        <v>0</v>
      </c>
      <c r="F185" s="77">
        <v>0</v>
      </c>
      <c r="G185" s="77">
        <v>0</v>
      </c>
      <c r="H185" s="77">
        <v>0</v>
      </c>
      <c r="I185" s="77">
        <v>0</v>
      </c>
      <c r="J185" s="77">
        <v>0</v>
      </c>
      <c r="K185" s="121"/>
      <c r="L185" s="121"/>
      <c r="M185" s="121"/>
      <c r="N185" s="121" t="s">
        <v>230</v>
      </c>
      <c r="O185" s="121"/>
      <c r="P185" s="121"/>
      <c r="Q185" s="121"/>
      <c r="R185" s="121"/>
      <c r="S185" s="121"/>
      <c r="T185" s="121"/>
      <c r="U185" s="121"/>
      <c r="V185" s="121"/>
      <c r="W185" s="121"/>
      <c r="X185" s="121"/>
      <c r="Y185" s="121"/>
      <c r="Z185" s="121"/>
      <c r="AA185" s="121" t="s">
        <v>441</v>
      </c>
      <c r="AB185" s="121" t="s">
        <v>590</v>
      </c>
      <c r="AC185" s="121"/>
      <c r="AD185" s="121"/>
      <c r="AE185" s="121"/>
      <c r="AF185" s="121"/>
      <c r="AG185" s="121"/>
      <c r="AH185" s="121"/>
      <c r="AI185" s="121"/>
    </row>
    <row r="186" spans="1:35" s="93" customFormat="1" ht="12.95" customHeight="1" thickBot="1" x14ac:dyDescent="0.25">
      <c r="A186" s="100"/>
      <c r="B186" s="74" t="s">
        <v>192</v>
      </c>
      <c r="C186" s="115"/>
      <c r="D186" s="110"/>
      <c r="E186" s="109">
        <v>0</v>
      </c>
      <c r="F186" s="109">
        <v>0</v>
      </c>
      <c r="G186" s="109">
        <v>0</v>
      </c>
      <c r="H186" s="109">
        <v>0</v>
      </c>
      <c r="I186" s="109">
        <v>0</v>
      </c>
      <c r="J186" s="109">
        <v>0</v>
      </c>
      <c r="K186" s="148"/>
      <c r="L186" s="148"/>
      <c r="M186" s="148"/>
      <c r="N186" s="121" t="s">
        <v>230</v>
      </c>
      <c r="O186" s="148"/>
      <c r="P186" s="148"/>
      <c r="Q186" s="148"/>
      <c r="R186" s="148"/>
      <c r="S186" s="148"/>
      <c r="T186" s="148"/>
      <c r="U186" s="148"/>
      <c r="V186" s="148"/>
      <c r="W186" s="148"/>
      <c r="X186" s="148"/>
      <c r="Y186" s="148"/>
      <c r="Z186" s="148"/>
      <c r="AA186" s="148" t="s">
        <v>442</v>
      </c>
      <c r="AB186" s="148" t="s">
        <v>591</v>
      </c>
      <c r="AC186" s="148"/>
      <c r="AD186" s="148"/>
      <c r="AE186" s="148"/>
      <c r="AF186" s="148"/>
      <c r="AG186" s="148"/>
      <c r="AH186" s="148"/>
      <c r="AI186" s="148"/>
    </row>
    <row r="187" spans="1:35" s="93" customFormat="1" ht="20.100000000000001" customHeight="1" thickBot="1" x14ac:dyDescent="0.25">
      <c r="A187" s="10" t="s">
        <v>227</v>
      </c>
      <c r="B187" s="10"/>
      <c r="C187" s="10"/>
      <c r="D187" s="10"/>
      <c r="E187" s="40">
        <v>0</v>
      </c>
      <c r="F187" s="40">
        <v>0</v>
      </c>
      <c r="G187" s="40">
        <v>0</v>
      </c>
      <c r="H187" s="40">
        <v>0</v>
      </c>
      <c r="I187" s="40">
        <v>0</v>
      </c>
      <c r="J187" s="40">
        <v>0</v>
      </c>
      <c r="K187" s="148"/>
      <c r="L187" s="148"/>
      <c r="M187" s="148"/>
      <c r="N187" s="121" t="s">
        <v>229</v>
      </c>
      <c r="O187" s="148" t="b">
        <f t="shared" ref="O187:T187" si="39">ROUND(ABS(E187-SUM(E188:E190)),$J$2)&lt;=$O$5</f>
        <v>1</v>
      </c>
      <c r="P187" s="148" t="b">
        <f t="shared" si="39"/>
        <v>1</v>
      </c>
      <c r="Q187" s="148" t="b">
        <f t="shared" si="39"/>
        <v>1</v>
      </c>
      <c r="R187" s="148" t="b">
        <f t="shared" si="39"/>
        <v>1</v>
      </c>
      <c r="S187" s="148" t="b">
        <f t="shared" si="39"/>
        <v>1</v>
      </c>
      <c r="T187" s="148" t="b">
        <f t="shared" si="39"/>
        <v>1</v>
      </c>
      <c r="U187" s="148"/>
      <c r="V187" s="148"/>
      <c r="W187" s="148"/>
      <c r="X187" s="148"/>
      <c r="Y187" s="148"/>
      <c r="Z187" s="148"/>
      <c r="AA187" s="148" t="s">
        <v>443</v>
      </c>
      <c r="AB187" s="148" t="s">
        <v>592</v>
      </c>
      <c r="AC187" s="148"/>
      <c r="AD187" s="148"/>
      <c r="AE187" s="148"/>
      <c r="AF187" s="148"/>
      <c r="AG187" s="148"/>
      <c r="AH187" s="148"/>
      <c r="AI187" s="148"/>
    </row>
    <row r="188" spans="1:35" s="148" customFormat="1" ht="12.95" customHeight="1" x14ac:dyDescent="0.2">
      <c r="A188" s="100"/>
      <c r="B188" s="14" t="s">
        <v>112</v>
      </c>
      <c r="C188" s="14"/>
      <c r="D188" s="14"/>
      <c r="E188" s="116">
        <v>0</v>
      </c>
      <c r="F188" s="116">
        <v>0</v>
      </c>
      <c r="G188" s="116">
        <v>0</v>
      </c>
      <c r="H188" s="116">
        <v>0</v>
      </c>
      <c r="I188" s="116">
        <v>0</v>
      </c>
      <c r="J188" s="116">
        <v>0</v>
      </c>
      <c r="N188" s="121" t="s">
        <v>230</v>
      </c>
      <c r="AA188" s="148" t="s">
        <v>444</v>
      </c>
      <c r="AB188" s="148" t="s">
        <v>112</v>
      </c>
    </row>
    <row r="189" spans="1:35" s="148" customFormat="1" ht="12.95" customHeight="1" x14ac:dyDescent="0.2">
      <c r="A189" s="100"/>
      <c r="B189" s="74" t="s">
        <v>193</v>
      </c>
      <c r="C189" s="82"/>
      <c r="D189" s="82"/>
      <c r="E189" s="117">
        <v>0</v>
      </c>
      <c r="F189" s="117">
        <v>0</v>
      </c>
      <c r="G189" s="117">
        <v>0</v>
      </c>
      <c r="H189" s="117">
        <v>0</v>
      </c>
      <c r="I189" s="117">
        <v>0</v>
      </c>
      <c r="J189" s="117">
        <v>0</v>
      </c>
      <c r="N189" s="121" t="s">
        <v>230</v>
      </c>
      <c r="AA189" s="148" t="s">
        <v>445</v>
      </c>
      <c r="AB189" s="148" t="s">
        <v>593</v>
      </c>
    </row>
    <row r="190" spans="1:35" s="148" customFormat="1" ht="12.95" customHeight="1" thickBot="1" x14ac:dyDescent="0.25">
      <c r="A190" s="101"/>
      <c r="B190" s="24" t="s">
        <v>194</v>
      </c>
      <c r="C190" s="24"/>
      <c r="D190" s="24"/>
      <c r="E190" s="109">
        <v>0</v>
      </c>
      <c r="F190" s="109">
        <v>0</v>
      </c>
      <c r="G190" s="109">
        <v>0</v>
      </c>
      <c r="H190" s="109">
        <v>0</v>
      </c>
      <c r="I190" s="109">
        <v>0</v>
      </c>
      <c r="J190" s="109">
        <v>0</v>
      </c>
      <c r="N190" s="121" t="s">
        <v>230</v>
      </c>
      <c r="AA190" s="148" t="s">
        <v>446</v>
      </c>
      <c r="AB190" s="148" t="s">
        <v>194</v>
      </c>
    </row>
    <row r="191" spans="1:35" s="82" customFormat="1" ht="20.100000000000001" customHeight="1" thickBot="1" x14ac:dyDescent="0.25">
      <c r="A191" s="10" t="s">
        <v>471</v>
      </c>
      <c r="B191" s="10"/>
      <c r="C191" s="10"/>
      <c r="D191" s="10"/>
      <c r="E191" s="40">
        <v>0</v>
      </c>
      <c r="F191" s="40">
        <v>0</v>
      </c>
      <c r="G191" s="40">
        <v>0</v>
      </c>
      <c r="H191" s="40">
        <v>0</v>
      </c>
      <c r="I191" s="40">
        <v>0</v>
      </c>
      <c r="J191" s="40">
        <v>0</v>
      </c>
      <c r="N191" s="121" t="s">
        <v>229</v>
      </c>
      <c r="AA191" s="148" t="s">
        <v>473</v>
      </c>
      <c r="AB191" s="148" t="s">
        <v>594</v>
      </c>
    </row>
    <row r="192" spans="1:35" s="148" customFormat="1" ht="20.100000000000001" customHeight="1" thickBot="1" x14ac:dyDescent="0.25">
      <c r="A192" s="10" t="s">
        <v>472</v>
      </c>
      <c r="B192" s="10"/>
      <c r="C192" s="10"/>
      <c r="D192" s="10"/>
      <c r="E192" s="40">
        <v>0</v>
      </c>
      <c r="F192" s="40">
        <v>0</v>
      </c>
      <c r="G192" s="40">
        <v>0</v>
      </c>
      <c r="H192" s="40">
        <v>0</v>
      </c>
      <c r="I192" s="40">
        <v>0</v>
      </c>
      <c r="J192" s="40">
        <v>0</v>
      </c>
      <c r="N192" s="121" t="s">
        <v>229</v>
      </c>
      <c r="AA192" s="148" t="s">
        <v>447</v>
      </c>
      <c r="AB192" s="148" t="s">
        <v>595</v>
      </c>
    </row>
    <row r="193" spans="1:35" s="6" customFormat="1" ht="12.95" customHeight="1" thickBot="1" x14ac:dyDescent="0.25">
      <c r="A193" s="136" t="s">
        <v>467</v>
      </c>
      <c r="B193" s="5"/>
      <c r="C193" s="5"/>
      <c r="D193" s="26"/>
      <c r="E193" s="140">
        <f>IF(ROUND(ABS(E192-SUM(E8+E52+E73+E118+E145+E159+E187+E191)),$J$2)&gt;$O$5,ROUND(ABS(E192-SUM(E8+E52+E73+E118+E145+E159+E187+E191)),$J$2),0)</f>
        <v>0</v>
      </c>
      <c r="F193" s="140">
        <f t="shared" ref="F193:J193" si="40">IF(ROUND(ABS(F192-SUM(F8+F52+F73+F118+F145+F159+F187+F191)),$J$2)&gt;$O$5,ROUND(ABS(F192-SUM(F8+F52+F73+F118+F145+F159+F187+F191)),$J$2),0)</f>
        <v>0</v>
      </c>
      <c r="G193" s="140">
        <f t="shared" si="40"/>
        <v>0</v>
      </c>
      <c r="H193" s="140">
        <f t="shared" si="40"/>
        <v>0</v>
      </c>
      <c r="I193" s="140">
        <f t="shared" si="40"/>
        <v>0</v>
      </c>
      <c r="J193" s="140">
        <f t="shared" si="40"/>
        <v>0</v>
      </c>
      <c r="N193" s="145" t="s">
        <v>230</v>
      </c>
      <c r="O193" s="146"/>
      <c r="P193" s="146"/>
      <c r="Q193" s="146"/>
      <c r="R193" s="146"/>
      <c r="S193" s="146"/>
      <c r="T193" s="146"/>
      <c r="AA193" s="6" t="s">
        <v>448</v>
      </c>
    </row>
    <row r="194" spans="1:35" s="6" customFormat="1" ht="20.100000000000001" customHeight="1" thickBot="1" x14ac:dyDescent="0.25">
      <c r="A194" s="242" t="s">
        <v>113</v>
      </c>
      <c r="B194" s="242"/>
      <c r="C194" s="242"/>
      <c r="D194" s="242"/>
      <c r="E194" s="139"/>
      <c r="F194" s="139"/>
      <c r="G194" s="139"/>
      <c r="H194" s="139"/>
      <c r="I194" s="139"/>
      <c r="J194" s="139"/>
      <c r="N194" s="145" t="s">
        <v>230</v>
      </c>
      <c r="AA194" s="6" t="s">
        <v>448</v>
      </c>
    </row>
    <row r="195" spans="1:35" s="148" customFormat="1" ht="12.95" customHeight="1" x14ac:dyDescent="0.2">
      <c r="A195" s="118"/>
      <c r="B195" s="60" t="s">
        <v>114</v>
      </c>
      <c r="C195" s="60"/>
      <c r="D195" s="60"/>
      <c r="E195" s="119">
        <v>0</v>
      </c>
      <c r="F195" s="119">
        <v>0</v>
      </c>
      <c r="G195" s="119">
        <v>0</v>
      </c>
      <c r="H195" s="119">
        <v>0</v>
      </c>
      <c r="I195" s="119">
        <v>0</v>
      </c>
      <c r="J195" s="119">
        <v>0</v>
      </c>
      <c r="N195" s="121" t="s">
        <v>230</v>
      </c>
      <c r="O195" s="146" t="b">
        <f t="shared" ref="O195:T195" si="41">ROUND(ABS(E195-SUM(E196:E201)),$J$2)&lt;=$O$5</f>
        <v>1</v>
      </c>
      <c r="P195" s="146" t="b">
        <f t="shared" si="41"/>
        <v>1</v>
      </c>
      <c r="Q195" s="146" t="b">
        <f t="shared" si="41"/>
        <v>1</v>
      </c>
      <c r="R195" s="146" t="b">
        <f t="shared" si="41"/>
        <v>1</v>
      </c>
      <c r="S195" s="146" t="b">
        <f t="shared" si="41"/>
        <v>1</v>
      </c>
      <c r="T195" s="146" t="b">
        <f t="shared" si="41"/>
        <v>1</v>
      </c>
      <c r="AA195" s="146" t="s">
        <v>449</v>
      </c>
      <c r="AB195" s="148" t="s">
        <v>596</v>
      </c>
    </row>
    <row r="196" spans="1:35" s="121" customFormat="1" ht="13.5" customHeight="1" x14ac:dyDescent="0.2">
      <c r="A196" s="59"/>
      <c r="B196" s="61"/>
      <c r="C196" s="243" t="s">
        <v>195</v>
      </c>
      <c r="D196" s="244"/>
      <c r="E196" s="62">
        <v>0</v>
      </c>
      <c r="F196" s="62">
        <v>0</v>
      </c>
      <c r="G196" s="62">
        <v>0</v>
      </c>
      <c r="H196" s="62">
        <v>0</v>
      </c>
      <c r="I196" s="62">
        <v>0</v>
      </c>
      <c r="J196" s="62">
        <v>0</v>
      </c>
      <c r="N196" s="121" t="s">
        <v>230</v>
      </c>
      <c r="O196" s="145" t="b">
        <f t="shared" ref="O196:T196" si="42">E196&lt;=E20</f>
        <v>1</v>
      </c>
      <c r="P196" s="145" t="b">
        <f t="shared" si="42"/>
        <v>1</v>
      </c>
      <c r="Q196" s="145" t="b">
        <f t="shared" si="42"/>
        <v>1</v>
      </c>
      <c r="R196" s="145" t="b">
        <f t="shared" si="42"/>
        <v>1</v>
      </c>
      <c r="S196" s="145" t="b">
        <f t="shared" si="42"/>
        <v>1</v>
      </c>
      <c r="T196" s="145" t="b">
        <f t="shared" si="42"/>
        <v>1</v>
      </c>
      <c r="AA196" s="145" t="s">
        <v>450</v>
      </c>
      <c r="AB196" s="121" t="s">
        <v>597</v>
      </c>
    </row>
    <row r="197" spans="1:35" s="95" customFormat="1" ht="12.95" customHeight="1" x14ac:dyDescent="0.2">
      <c r="A197" s="59"/>
      <c r="B197" s="59"/>
      <c r="C197" s="63" t="s">
        <v>115</v>
      </c>
      <c r="D197" s="64"/>
      <c r="E197" s="62">
        <v>0</v>
      </c>
      <c r="F197" s="62">
        <v>0</v>
      </c>
      <c r="G197" s="62">
        <v>0</v>
      </c>
      <c r="H197" s="62">
        <v>0</v>
      </c>
      <c r="I197" s="62">
        <v>0</v>
      </c>
      <c r="J197" s="62">
        <v>0</v>
      </c>
      <c r="K197" s="121"/>
      <c r="L197" s="121"/>
      <c r="M197" s="121"/>
      <c r="N197" s="121" t="s">
        <v>230</v>
      </c>
      <c r="O197" s="145" t="b">
        <f t="shared" ref="O197:T197" si="43">E197=E36</f>
        <v>1</v>
      </c>
      <c r="P197" s="145" t="b">
        <f t="shared" si="43"/>
        <v>1</v>
      </c>
      <c r="Q197" s="145" t="b">
        <f t="shared" si="43"/>
        <v>1</v>
      </c>
      <c r="R197" s="145" t="b">
        <f t="shared" si="43"/>
        <v>1</v>
      </c>
      <c r="S197" s="145" t="b">
        <f t="shared" si="43"/>
        <v>1</v>
      </c>
      <c r="T197" s="145" t="b">
        <f t="shared" si="43"/>
        <v>1</v>
      </c>
      <c r="U197" s="121"/>
      <c r="V197" s="121"/>
      <c r="W197" s="121"/>
      <c r="X197" s="121"/>
      <c r="Y197" s="121"/>
      <c r="Z197" s="121"/>
      <c r="AA197" s="121" t="s">
        <v>451</v>
      </c>
      <c r="AB197" s="121" t="s">
        <v>598</v>
      </c>
      <c r="AC197" s="121"/>
      <c r="AD197" s="121"/>
      <c r="AE197" s="121"/>
      <c r="AF197" s="121"/>
      <c r="AG197" s="121"/>
      <c r="AH197" s="121"/>
      <c r="AI197" s="121"/>
    </row>
    <row r="198" spans="1:35" s="95" customFormat="1" ht="12.95" customHeight="1" x14ac:dyDescent="0.2">
      <c r="A198" s="59"/>
      <c r="B198" s="59"/>
      <c r="C198" s="83" t="s">
        <v>196</v>
      </c>
      <c r="D198" s="64"/>
      <c r="E198" s="62">
        <v>0</v>
      </c>
      <c r="F198" s="62">
        <v>0</v>
      </c>
      <c r="G198" s="62">
        <v>0</v>
      </c>
      <c r="H198" s="62">
        <v>0</v>
      </c>
      <c r="I198" s="62">
        <v>0</v>
      </c>
      <c r="J198" s="62">
        <v>0</v>
      </c>
      <c r="K198" s="121"/>
      <c r="L198" s="121"/>
      <c r="M198" s="121"/>
      <c r="N198" s="121" t="s">
        <v>230</v>
      </c>
      <c r="O198" s="145" t="b">
        <f t="shared" ref="O198:T198" si="44">E198=E166</f>
        <v>1</v>
      </c>
      <c r="P198" s="145" t="b">
        <f t="shared" si="44"/>
        <v>1</v>
      </c>
      <c r="Q198" s="145" t="b">
        <f t="shared" si="44"/>
        <v>1</v>
      </c>
      <c r="R198" s="145" t="b">
        <f t="shared" si="44"/>
        <v>1</v>
      </c>
      <c r="S198" s="145" t="b">
        <f t="shared" si="44"/>
        <v>1</v>
      </c>
      <c r="T198" s="145" t="b">
        <f t="shared" si="44"/>
        <v>1</v>
      </c>
      <c r="U198" s="121"/>
      <c r="V198" s="121"/>
      <c r="W198" s="121"/>
      <c r="X198" s="121"/>
      <c r="Y198" s="121"/>
      <c r="Z198" s="121"/>
      <c r="AA198" s="121" t="s">
        <v>452</v>
      </c>
      <c r="AB198" s="121" t="s">
        <v>599</v>
      </c>
      <c r="AC198" s="121"/>
      <c r="AD198" s="121"/>
      <c r="AE198" s="121"/>
      <c r="AF198" s="121"/>
      <c r="AG198" s="121"/>
      <c r="AH198" s="121"/>
      <c r="AI198" s="121"/>
    </row>
    <row r="199" spans="1:35" s="95" customFormat="1" ht="12.95" customHeight="1" x14ac:dyDescent="0.2">
      <c r="A199" s="59"/>
      <c r="B199" s="59"/>
      <c r="C199" s="63" t="s">
        <v>116</v>
      </c>
      <c r="D199" s="64"/>
      <c r="E199" s="62">
        <v>0</v>
      </c>
      <c r="F199" s="62">
        <v>0</v>
      </c>
      <c r="G199" s="62">
        <v>0</v>
      </c>
      <c r="H199" s="62">
        <v>0</v>
      </c>
      <c r="I199" s="62">
        <v>0</v>
      </c>
      <c r="J199" s="62">
        <v>0</v>
      </c>
      <c r="K199" s="121"/>
      <c r="L199" s="121"/>
      <c r="M199" s="121"/>
      <c r="N199" s="121" t="s">
        <v>230</v>
      </c>
      <c r="O199" s="145" t="b">
        <f t="shared" ref="O199:T199" si="45">E199=E171</f>
        <v>1</v>
      </c>
      <c r="P199" s="145" t="b">
        <f t="shared" si="45"/>
        <v>1</v>
      </c>
      <c r="Q199" s="145" t="b">
        <f t="shared" si="45"/>
        <v>1</v>
      </c>
      <c r="R199" s="145" t="b">
        <f t="shared" si="45"/>
        <v>1</v>
      </c>
      <c r="S199" s="145" t="b">
        <f t="shared" si="45"/>
        <v>1</v>
      </c>
      <c r="T199" s="145" t="b">
        <f t="shared" si="45"/>
        <v>1</v>
      </c>
      <c r="U199" s="121"/>
      <c r="V199" s="121"/>
      <c r="W199" s="121"/>
      <c r="X199" s="121"/>
      <c r="Y199" s="121"/>
      <c r="Z199" s="121"/>
      <c r="AA199" s="121" t="s">
        <v>453</v>
      </c>
      <c r="AB199" s="121" t="s">
        <v>600</v>
      </c>
      <c r="AC199" s="121"/>
      <c r="AD199" s="121"/>
      <c r="AE199" s="121"/>
      <c r="AF199" s="121"/>
      <c r="AG199" s="121"/>
      <c r="AH199" s="121"/>
      <c r="AI199" s="121"/>
    </row>
    <row r="200" spans="1:35" s="95" customFormat="1" ht="12.95" customHeight="1" x14ac:dyDescent="0.2">
      <c r="A200" s="59"/>
      <c r="B200" s="59"/>
      <c r="C200" s="84" t="s">
        <v>197</v>
      </c>
      <c r="D200" s="65"/>
      <c r="E200" s="62">
        <v>0</v>
      </c>
      <c r="F200" s="62">
        <v>0</v>
      </c>
      <c r="G200" s="62">
        <v>0</v>
      </c>
      <c r="H200" s="62">
        <v>0</v>
      </c>
      <c r="I200" s="62">
        <v>0</v>
      </c>
      <c r="J200" s="62">
        <v>0</v>
      </c>
      <c r="K200" s="121"/>
      <c r="L200" s="121"/>
      <c r="M200" s="121"/>
      <c r="N200" s="121" t="s">
        <v>230</v>
      </c>
      <c r="O200" s="145" t="b">
        <f t="shared" ref="O200:T200" si="46">E200&lt;=E188</f>
        <v>1</v>
      </c>
      <c r="P200" s="145" t="b">
        <f t="shared" si="46"/>
        <v>1</v>
      </c>
      <c r="Q200" s="145" t="b">
        <f t="shared" si="46"/>
        <v>1</v>
      </c>
      <c r="R200" s="145" t="b">
        <f t="shared" si="46"/>
        <v>1</v>
      </c>
      <c r="S200" s="145" t="b">
        <f t="shared" si="46"/>
        <v>1</v>
      </c>
      <c r="T200" s="145" t="b">
        <f t="shared" si="46"/>
        <v>1</v>
      </c>
      <c r="U200" s="121"/>
      <c r="V200" s="121"/>
      <c r="W200" s="121"/>
      <c r="X200" s="121"/>
      <c r="Y200" s="121"/>
      <c r="Z200" s="121"/>
      <c r="AA200" s="121" t="s">
        <v>454</v>
      </c>
      <c r="AB200" s="121" t="s">
        <v>601</v>
      </c>
      <c r="AC200" s="121"/>
      <c r="AD200" s="121"/>
      <c r="AE200" s="121"/>
      <c r="AF200" s="121"/>
      <c r="AG200" s="121"/>
      <c r="AH200" s="121"/>
      <c r="AI200" s="121"/>
    </row>
    <row r="201" spans="1:35" s="95" customFormat="1" ht="12.95" customHeight="1" x14ac:dyDescent="0.2">
      <c r="A201" s="59"/>
      <c r="B201" s="66"/>
      <c r="C201" s="63" t="s">
        <v>118</v>
      </c>
      <c r="D201" s="64"/>
      <c r="E201" s="62">
        <v>0</v>
      </c>
      <c r="F201" s="62">
        <v>0</v>
      </c>
      <c r="G201" s="62">
        <v>0</v>
      </c>
      <c r="H201" s="62">
        <v>0</v>
      </c>
      <c r="I201" s="62">
        <v>0</v>
      </c>
      <c r="J201" s="62">
        <v>0</v>
      </c>
      <c r="K201" s="121"/>
      <c r="L201" s="121"/>
      <c r="M201" s="121"/>
      <c r="N201" s="121" t="s">
        <v>230</v>
      </c>
      <c r="O201" s="145"/>
      <c r="P201" s="145"/>
      <c r="Q201" s="145"/>
      <c r="R201" s="145"/>
      <c r="S201" s="145"/>
      <c r="T201" s="145"/>
      <c r="U201" s="121"/>
      <c r="V201" s="121"/>
      <c r="W201" s="121"/>
      <c r="X201" s="121"/>
      <c r="Y201" s="121"/>
      <c r="Z201" s="121"/>
      <c r="AA201" s="121" t="s">
        <v>455</v>
      </c>
      <c r="AB201" s="121" t="s">
        <v>602</v>
      </c>
      <c r="AC201" s="121"/>
      <c r="AD201" s="121"/>
      <c r="AE201" s="121"/>
      <c r="AF201" s="121"/>
      <c r="AG201" s="121"/>
      <c r="AH201" s="121"/>
      <c r="AI201" s="121"/>
    </row>
    <row r="202" spans="1:35" s="93" customFormat="1" ht="12.95" customHeight="1" x14ac:dyDescent="0.2">
      <c r="A202" s="118"/>
      <c r="B202" s="67" t="s">
        <v>119</v>
      </c>
      <c r="C202" s="67"/>
      <c r="D202" s="67"/>
      <c r="E202" s="120">
        <v>0</v>
      </c>
      <c r="F202" s="120">
        <v>0</v>
      </c>
      <c r="G202" s="120">
        <v>0</v>
      </c>
      <c r="H202" s="120">
        <v>0</v>
      </c>
      <c r="I202" s="120">
        <v>0</v>
      </c>
      <c r="J202" s="62">
        <v>0</v>
      </c>
      <c r="K202" s="148"/>
      <c r="L202" s="148"/>
      <c r="M202" s="148"/>
      <c r="N202" s="121" t="s">
        <v>230</v>
      </c>
      <c r="O202" s="145" t="b">
        <f t="shared" ref="O202:T202" si="47">ROUND(ABS(E202-SUM(E203:E206)),$J$2)&lt;=$O$5</f>
        <v>1</v>
      </c>
      <c r="P202" s="145" t="b">
        <f t="shared" si="47"/>
        <v>1</v>
      </c>
      <c r="Q202" s="145" t="b">
        <f t="shared" si="47"/>
        <v>1</v>
      </c>
      <c r="R202" s="145" t="b">
        <f t="shared" si="47"/>
        <v>1</v>
      </c>
      <c r="S202" s="145" t="b">
        <f t="shared" si="47"/>
        <v>1</v>
      </c>
      <c r="T202" s="145" t="b">
        <f t="shared" si="47"/>
        <v>1</v>
      </c>
      <c r="U202" s="148"/>
      <c r="V202" s="148"/>
      <c r="W202" s="148"/>
      <c r="X202" s="148"/>
      <c r="Y202" s="148"/>
      <c r="Z202" s="148"/>
      <c r="AA202" s="148" t="s">
        <v>456</v>
      </c>
      <c r="AB202" s="148" t="s">
        <v>603</v>
      </c>
      <c r="AC202" s="148"/>
      <c r="AD202" s="148"/>
      <c r="AE202" s="148"/>
      <c r="AF202" s="148"/>
      <c r="AG202" s="148"/>
      <c r="AH202" s="148"/>
      <c r="AI202" s="148"/>
    </row>
    <row r="203" spans="1:35" s="95" customFormat="1" ht="12.95" customHeight="1" x14ac:dyDescent="0.2">
      <c r="A203" s="59"/>
      <c r="B203" s="61"/>
      <c r="C203" s="84" t="s">
        <v>198</v>
      </c>
      <c r="D203" s="64"/>
      <c r="E203" s="62">
        <v>0</v>
      </c>
      <c r="F203" s="62">
        <v>0</v>
      </c>
      <c r="G203" s="62">
        <v>0</v>
      </c>
      <c r="H203" s="62">
        <v>0</v>
      </c>
      <c r="I203" s="62">
        <v>0</v>
      </c>
      <c r="J203" s="62">
        <v>0</v>
      </c>
      <c r="K203" s="121"/>
      <c r="L203" s="121"/>
      <c r="M203" s="121"/>
      <c r="N203" s="121" t="s">
        <v>230</v>
      </c>
      <c r="O203" s="145" t="b">
        <f t="shared" ref="O203:T204" si="48">E203&lt;=E33</f>
        <v>1</v>
      </c>
      <c r="P203" s="145" t="b">
        <f t="shared" si="48"/>
        <v>1</v>
      </c>
      <c r="Q203" s="145" t="b">
        <f t="shared" si="48"/>
        <v>1</v>
      </c>
      <c r="R203" s="145" t="b">
        <f t="shared" si="48"/>
        <v>1</v>
      </c>
      <c r="S203" s="145" t="b">
        <f t="shared" si="48"/>
        <v>1</v>
      </c>
      <c r="T203" s="145" t="b">
        <f t="shared" si="48"/>
        <v>1</v>
      </c>
      <c r="U203" s="121"/>
      <c r="V203" s="121"/>
      <c r="W203" s="121"/>
      <c r="X203" s="121"/>
      <c r="Y203" s="121"/>
      <c r="Z203" s="121"/>
      <c r="AA203" s="121" t="s">
        <v>457</v>
      </c>
      <c r="AB203" s="121" t="s">
        <v>604</v>
      </c>
      <c r="AC203" s="121"/>
      <c r="AD203" s="121"/>
      <c r="AE203" s="121"/>
      <c r="AF203" s="121"/>
      <c r="AG203" s="121"/>
      <c r="AH203" s="121"/>
      <c r="AI203" s="121"/>
    </row>
    <row r="204" spans="1:35" s="95" customFormat="1" ht="12.95" customHeight="1" x14ac:dyDescent="0.2">
      <c r="A204" s="59"/>
      <c r="B204" s="59"/>
      <c r="C204" s="83" t="s">
        <v>199</v>
      </c>
      <c r="D204" s="64"/>
      <c r="E204" s="62">
        <v>0</v>
      </c>
      <c r="F204" s="62">
        <v>0</v>
      </c>
      <c r="G204" s="62">
        <v>0</v>
      </c>
      <c r="H204" s="62">
        <v>0</v>
      </c>
      <c r="I204" s="62">
        <v>0</v>
      </c>
      <c r="J204" s="62">
        <v>0</v>
      </c>
      <c r="K204" s="121"/>
      <c r="L204" s="121"/>
      <c r="M204" s="121"/>
      <c r="N204" s="121" t="s">
        <v>230</v>
      </c>
      <c r="O204" s="145" t="b">
        <f t="shared" si="48"/>
        <v>1</v>
      </c>
      <c r="P204" s="145" t="b">
        <f t="shared" si="48"/>
        <v>1</v>
      </c>
      <c r="Q204" s="145" t="b">
        <f t="shared" si="48"/>
        <v>1</v>
      </c>
      <c r="R204" s="145" t="b">
        <f t="shared" si="48"/>
        <v>1</v>
      </c>
      <c r="S204" s="145" t="b">
        <f t="shared" si="48"/>
        <v>1</v>
      </c>
      <c r="T204" s="145" t="b">
        <f t="shared" si="48"/>
        <v>1</v>
      </c>
      <c r="U204" s="121"/>
      <c r="V204" s="121"/>
      <c r="W204" s="121"/>
      <c r="X204" s="121"/>
      <c r="Y204" s="121"/>
      <c r="Z204" s="121"/>
      <c r="AA204" s="121" t="s">
        <v>458</v>
      </c>
      <c r="AB204" s="121" t="s">
        <v>605</v>
      </c>
      <c r="AC204" s="121"/>
      <c r="AD204" s="121"/>
      <c r="AE204" s="121"/>
      <c r="AF204" s="121"/>
      <c r="AG204" s="121"/>
      <c r="AH204" s="121"/>
      <c r="AI204" s="121"/>
    </row>
    <row r="205" spans="1:35" s="95" customFormat="1" ht="12.95" customHeight="1" x14ac:dyDescent="0.2">
      <c r="A205" s="59"/>
      <c r="B205" s="59"/>
      <c r="C205" s="63" t="s">
        <v>121</v>
      </c>
      <c r="D205" s="64"/>
      <c r="E205" s="62">
        <v>0</v>
      </c>
      <c r="F205" s="62">
        <v>0</v>
      </c>
      <c r="G205" s="62">
        <v>0</v>
      </c>
      <c r="H205" s="62">
        <v>0</v>
      </c>
      <c r="I205" s="62">
        <v>0</v>
      </c>
      <c r="J205" s="62">
        <v>0</v>
      </c>
      <c r="K205" s="121"/>
      <c r="L205" s="121"/>
      <c r="M205" s="121"/>
      <c r="N205" s="121" t="s">
        <v>230</v>
      </c>
      <c r="O205" s="145" t="b">
        <f t="shared" ref="O205:T205" si="49">E205=E36</f>
        <v>1</v>
      </c>
      <c r="P205" s="145" t="b">
        <f t="shared" si="49"/>
        <v>1</v>
      </c>
      <c r="Q205" s="145" t="b">
        <f t="shared" si="49"/>
        <v>1</v>
      </c>
      <c r="R205" s="145" t="b">
        <f t="shared" si="49"/>
        <v>1</v>
      </c>
      <c r="S205" s="145" t="b">
        <f t="shared" si="49"/>
        <v>1</v>
      </c>
      <c r="T205" s="145" t="b">
        <f t="shared" si="49"/>
        <v>1</v>
      </c>
      <c r="U205" s="121"/>
      <c r="V205" s="121"/>
      <c r="W205" s="121"/>
      <c r="X205" s="121"/>
      <c r="Y205" s="121"/>
      <c r="Z205" s="121"/>
      <c r="AA205" s="121" t="s">
        <v>459</v>
      </c>
      <c r="AB205" s="121" t="s">
        <v>598</v>
      </c>
      <c r="AC205" s="121"/>
      <c r="AD205" s="121"/>
      <c r="AE205" s="121"/>
      <c r="AF205" s="121"/>
      <c r="AG205" s="121"/>
      <c r="AH205" s="121"/>
      <c r="AI205" s="121"/>
    </row>
    <row r="206" spans="1:35" s="95" customFormat="1" ht="12.95" customHeight="1" x14ac:dyDescent="0.2">
      <c r="A206" s="59"/>
      <c r="B206" s="66"/>
      <c r="C206" s="63" t="s">
        <v>122</v>
      </c>
      <c r="D206" s="64"/>
      <c r="E206" s="62">
        <v>0</v>
      </c>
      <c r="F206" s="62">
        <v>0</v>
      </c>
      <c r="G206" s="62">
        <v>0</v>
      </c>
      <c r="H206" s="62">
        <v>0</v>
      </c>
      <c r="I206" s="62">
        <v>0</v>
      </c>
      <c r="J206" s="62">
        <v>0</v>
      </c>
      <c r="K206" s="121"/>
      <c r="L206" s="121"/>
      <c r="M206" s="121"/>
      <c r="N206" s="121" t="s">
        <v>230</v>
      </c>
      <c r="O206" s="145"/>
      <c r="P206" s="145"/>
      <c r="Q206" s="145"/>
      <c r="R206" s="145"/>
      <c r="S206" s="145"/>
      <c r="T206" s="145"/>
      <c r="U206" s="121"/>
      <c r="V206" s="121"/>
      <c r="W206" s="121"/>
      <c r="X206" s="121"/>
      <c r="Y206" s="121"/>
      <c r="Z206" s="121"/>
      <c r="AA206" s="121" t="s">
        <v>460</v>
      </c>
      <c r="AB206" s="121" t="s">
        <v>606</v>
      </c>
      <c r="AC206" s="121"/>
      <c r="AD206" s="121"/>
      <c r="AE206" s="121"/>
      <c r="AF206" s="121"/>
      <c r="AG206" s="121"/>
      <c r="AH206" s="121"/>
      <c r="AI206" s="121"/>
    </row>
    <row r="207" spans="1:35" s="93" customFormat="1" ht="12.95" customHeight="1" x14ac:dyDescent="0.2">
      <c r="A207" s="118"/>
      <c r="B207" s="67" t="s">
        <v>123</v>
      </c>
      <c r="C207" s="67"/>
      <c r="D207" s="67"/>
      <c r="E207" s="120">
        <v>0</v>
      </c>
      <c r="F207" s="120">
        <v>0</v>
      </c>
      <c r="G207" s="120">
        <v>0</v>
      </c>
      <c r="H207" s="120">
        <v>0</v>
      </c>
      <c r="I207" s="120">
        <v>0</v>
      </c>
      <c r="J207" s="62">
        <v>0</v>
      </c>
      <c r="K207" s="148"/>
      <c r="L207" s="148"/>
      <c r="M207" s="148"/>
      <c r="N207" s="121" t="s">
        <v>230</v>
      </c>
      <c r="O207" s="145" t="b">
        <f t="shared" ref="O207" si="50">ROUND(ABS(E207-SUM(E208:E212)),$J$2)&lt;=$O$5</f>
        <v>1</v>
      </c>
      <c r="P207" s="145" t="b">
        <f t="shared" ref="P207" si="51">ROUND(ABS(F207-SUM(F208:F212)),$J$2)&lt;=$O$5</f>
        <v>1</v>
      </c>
      <c r="Q207" s="145" t="b">
        <f t="shared" ref="Q207" si="52">ROUND(ABS(G207-SUM(G208:G212)),$J$2)&lt;=$O$5</f>
        <v>1</v>
      </c>
      <c r="R207" s="145" t="b">
        <f t="shared" ref="R207" si="53">ROUND(ABS(H207-SUM(H208:H212)),$J$2)&lt;=$O$5</f>
        <v>1</v>
      </c>
      <c r="S207" s="145" t="b">
        <f t="shared" ref="S207" si="54">ROUND(ABS(I207-SUM(I208:I212)),$J$2)&lt;=$O$5</f>
        <v>1</v>
      </c>
      <c r="T207" s="145" t="b">
        <f t="shared" ref="T207" si="55">ROUND(ABS(J207-SUM(J208:J212)),$J$2)&lt;=$O$5</f>
        <v>1</v>
      </c>
      <c r="U207" s="148"/>
      <c r="V207" s="148"/>
      <c r="W207" s="148"/>
      <c r="X207" s="148"/>
      <c r="Y207" s="148"/>
      <c r="Z207" s="148"/>
      <c r="AA207" s="148" t="s">
        <v>461</v>
      </c>
      <c r="AB207" s="148" t="s">
        <v>607</v>
      </c>
      <c r="AC207" s="148"/>
      <c r="AD207" s="148"/>
      <c r="AE207" s="148"/>
      <c r="AF207" s="148"/>
      <c r="AG207" s="148"/>
      <c r="AH207" s="148"/>
      <c r="AI207" s="148"/>
    </row>
    <row r="208" spans="1:35" s="95" customFormat="1" ht="12.95" customHeight="1" x14ac:dyDescent="0.2">
      <c r="A208" s="59"/>
      <c r="B208" s="61"/>
      <c r="C208" s="63" t="s">
        <v>124</v>
      </c>
      <c r="D208" s="64"/>
      <c r="E208" s="62">
        <v>0</v>
      </c>
      <c r="F208" s="62">
        <v>0</v>
      </c>
      <c r="G208" s="62">
        <v>0</v>
      </c>
      <c r="H208" s="62">
        <v>0</v>
      </c>
      <c r="I208" s="62">
        <v>0</v>
      </c>
      <c r="J208" s="62">
        <v>0</v>
      </c>
      <c r="K208" s="121"/>
      <c r="L208" s="121"/>
      <c r="M208" s="121"/>
      <c r="N208" s="121" t="s">
        <v>230</v>
      </c>
      <c r="O208" s="145" t="b">
        <f>E208=E27</f>
        <v>1</v>
      </c>
      <c r="P208" s="145" t="b">
        <f t="shared" ref="P208:T208" si="56">F208=F27</f>
        <v>1</v>
      </c>
      <c r="Q208" s="145" t="b">
        <f t="shared" si="56"/>
        <v>1</v>
      </c>
      <c r="R208" s="145" t="b">
        <f t="shared" si="56"/>
        <v>1</v>
      </c>
      <c r="S208" s="145" t="b">
        <f t="shared" si="56"/>
        <v>1</v>
      </c>
      <c r="T208" s="145" t="b">
        <f t="shared" si="56"/>
        <v>1</v>
      </c>
      <c r="U208" s="121"/>
      <c r="V208" s="121"/>
      <c r="W208" s="121"/>
      <c r="X208" s="121"/>
      <c r="Y208" s="121"/>
      <c r="Z208" s="121"/>
      <c r="AA208" s="121" t="s">
        <v>462</v>
      </c>
      <c r="AB208" s="121" t="s">
        <v>608</v>
      </c>
      <c r="AC208" s="121"/>
      <c r="AD208" s="121"/>
      <c r="AE208" s="121"/>
      <c r="AF208" s="121"/>
      <c r="AG208" s="121"/>
      <c r="AH208" s="121"/>
      <c r="AI208" s="121"/>
    </row>
    <row r="209" spans="1:35" s="95" customFormat="1" ht="12.95" customHeight="1" x14ac:dyDescent="0.2">
      <c r="A209" s="59"/>
      <c r="B209" s="59"/>
      <c r="C209" s="63" t="s">
        <v>120</v>
      </c>
      <c r="D209" s="64"/>
      <c r="E209" s="62">
        <v>0</v>
      </c>
      <c r="F209" s="62">
        <v>0</v>
      </c>
      <c r="G209" s="62">
        <v>0</v>
      </c>
      <c r="H209" s="62">
        <v>0</v>
      </c>
      <c r="I209" s="62">
        <v>0</v>
      </c>
      <c r="J209" s="62">
        <v>0</v>
      </c>
      <c r="K209" s="121"/>
      <c r="L209" s="121"/>
      <c r="M209" s="121"/>
      <c r="N209" s="121" t="s">
        <v>230</v>
      </c>
      <c r="O209" s="145" t="b">
        <f>E209=E33</f>
        <v>1</v>
      </c>
      <c r="P209" s="145" t="b">
        <f t="shared" ref="P209:T209" si="57">F209=F33</f>
        <v>1</v>
      </c>
      <c r="Q209" s="145" t="b">
        <f t="shared" si="57"/>
        <v>1</v>
      </c>
      <c r="R209" s="145" t="b">
        <f t="shared" si="57"/>
        <v>1</v>
      </c>
      <c r="S209" s="145" t="b">
        <f t="shared" si="57"/>
        <v>1</v>
      </c>
      <c r="T209" s="145" t="b">
        <f t="shared" si="57"/>
        <v>1</v>
      </c>
      <c r="U209" s="121"/>
      <c r="V209" s="121"/>
      <c r="W209" s="121"/>
      <c r="X209" s="121"/>
      <c r="Y209" s="121"/>
      <c r="Z209" s="121"/>
      <c r="AA209" s="121" t="s">
        <v>463</v>
      </c>
      <c r="AB209" s="121" t="s">
        <v>609</v>
      </c>
      <c r="AC209" s="121"/>
      <c r="AD209" s="121"/>
      <c r="AE209" s="121"/>
      <c r="AF209" s="121"/>
      <c r="AG209" s="121"/>
      <c r="AH209" s="121"/>
      <c r="AI209" s="121"/>
    </row>
    <row r="210" spans="1:35" s="95" customFormat="1" ht="12.95" customHeight="1" x14ac:dyDescent="0.2">
      <c r="A210" s="59"/>
      <c r="B210" s="59"/>
      <c r="C210" s="63" t="s">
        <v>125</v>
      </c>
      <c r="D210" s="64"/>
      <c r="E210" s="62">
        <v>0</v>
      </c>
      <c r="F210" s="62">
        <v>0</v>
      </c>
      <c r="G210" s="62">
        <v>0</v>
      </c>
      <c r="H210" s="62">
        <v>0</v>
      </c>
      <c r="I210" s="62">
        <v>0</v>
      </c>
      <c r="J210" s="62">
        <v>0</v>
      </c>
      <c r="K210" s="121"/>
      <c r="L210" s="121"/>
      <c r="M210" s="121"/>
      <c r="N210" s="121" t="s">
        <v>230</v>
      </c>
      <c r="O210" s="145" t="b">
        <f>E210=E148</f>
        <v>1</v>
      </c>
      <c r="P210" s="145" t="b">
        <f t="shared" ref="P210:T210" si="58">F210=F148</f>
        <v>1</v>
      </c>
      <c r="Q210" s="145" t="b">
        <f t="shared" si="58"/>
        <v>1</v>
      </c>
      <c r="R210" s="145" t="b">
        <f t="shared" si="58"/>
        <v>1</v>
      </c>
      <c r="S210" s="145" t="b">
        <f t="shared" si="58"/>
        <v>1</v>
      </c>
      <c r="T210" s="145" t="b">
        <f t="shared" si="58"/>
        <v>1</v>
      </c>
      <c r="U210" s="121"/>
      <c r="V210" s="121"/>
      <c r="W210" s="121"/>
      <c r="X210" s="121"/>
      <c r="Y210" s="121"/>
      <c r="Z210" s="121"/>
      <c r="AA210" s="121" t="s">
        <v>464</v>
      </c>
      <c r="AB210" s="121" t="s">
        <v>610</v>
      </c>
      <c r="AC210" s="121"/>
      <c r="AD210" s="121"/>
      <c r="AE210" s="121"/>
      <c r="AF210" s="121"/>
      <c r="AG210" s="121"/>
      <c r="AH210" s="121"/>
      <c r="AI210" s="121"/>
    </row>
    <row r="211" spans="1:35" s="95" customFormat="1" ht="12.95" customHeight="1" x14ac:dyDescent="0.2">
      <c r="A211" s="114"/>
      <c r="B211" s="121"/>
      <c r="C211" s="63" t="s">
        <v>117</v>
      </c>
      <c r="D211" s="63"/>
      <c r="E211" s="62">
        <v>0</v>
      </c>
      <c r="F211" s="62">
        <v>0</v>
      </c>
      <c r="G211" s="62">
        <v>0</v>
      </c>
      <c r="H211" s="62">
        <v>0</v>
      </c>
      <c r="I211" s="62">
        <v>0</v>
      </c>
      <c r="J211" s="62">
        <v>0</v>
      </c>
      <c r="K211" s="121"/>
      <c r="L211" s="121"/>
      <c r="M211" s="121"/>
      <c r="N211" s="121" t="s">
        <v>230</v>
      </c>
      <c r="O211" s="145" t="b">
        <f>E211=E177</f>
        <v>1</v>
      </c>
      <c r="P211" s="145" t="b">
        <f t="shared" ref="P211:T211" si="59">F211=F177</f>
        <v>1</v>
      </c>
      <c r="Q211" s="145" t="b">
        <f t="shared" si="59"/>
        <v>1</v>
      </c>
      <c r="R211" s="145" t="b">
        <f t="shared" si="59"/>
        <v>1</v>
      </c>
      <c r="S211" s="145" t="b">
        <f t="shared" si="59"/>
        <v>1</v>
      </c>
      <c r="T211" s="145" t="b">
        <f t="shared" si="59"/>
        <v>1</v>
      </c>
      <c r="U211" s="121"/>
      <c r="V211" s="121"/>
      <c r="W211" s="121"/>
      <c r="X211" s="121"/>
      <c r="Y211" s="121"/>
      <c r="Z211" s="121"/>
      <c r="AA211" s="121" t="s">
        <v>465</v>
      </c>
      <c r="AB211" s="121" t="s">
        <v>611</v>
      </c>
      <c r="AC211" s="121"/>
      <c r="AD211" s="121"/>
      <c r="AE211" s="121"/>
      <c r="AF211" s="121"/>
      <c r="AG211" s="121"/>
      <c r="AH211" s="121"/>
      <c r="AI211" s="121"/>
    </row>
    <row r="212" spans="1:35" s="95" customFormat="1" ht="12.95" customHeight="1" x14ac:dyDescent="0.2">
      <c r="A212" s="114"/>
      <c r="B212" s="121"/>
      <c r="C212" s="63" t="s">
        <v>200</v>
      </c>
      <c r="D212" s="63"/>
      <c r="E212" s="62">
        <v>0</v>
      </c>
      <c r="F212" s="62">
        <v>0</v>
      </c>
      <c r="G212" s="62">
        <v>0</v>
      </c>
      <c r="H212" s="62">
        <v>0</v>
      </c>
      <c r="I212" s="62">
        <v>0</v>
      </c>
      <c r="J212" s="62">
        <v>0</v>
      </c>
      <c r="K212" s="121"/>
      <c r="L212" s="121"/>
      <c r="M212" s="121"/>
      <c r="N212" s="121" t="s">
        <v>230</v>
      </c>
      <c r="O212" s="145"/>
      <c r="P212" s="145"/>
      <c r="Q212" s="145"/>
      <c r="R212" s="145"/>
      <c r="S212" s="145"/>
      <c r="T212" s="145"/>
      <c r="U212" s="121"/>
      <c r="V212" s="121"/>
      <c r="W212" s="121"/>
      <c r="X212" s="121"/>
      <c r="Y212" s="121"/>
      <c r="Z212" s="121"/>
      <c r="AA212" s="121" t="s">
        <v>466</v>
      </c>
      <c r="AB212" s="121" t="s">
        <v>636</v>
      </c>
      <c r="AC212" s="121"/>
      <c r="AD212" s="121"/>
      <c r="AE212" s="121"/>
      <c r="AF212" s="121"/>
      <c r="AG212" s="121"/>
      <c r="AH212" s="121"/>
      <c r="AI212" s="121"/>
    </row>
    <row r="213" spans="1:35" s="93" customFormat="1" ht="12.95" customHeight="1" x14ac:dyDescent="0.2">
      <c r="A213" s="118"/>
      <c r="B213" s="67" t="s">
        <v>655</v>
      </c>
      <c r="C213" s="67"/>
      <c r="D213" s="67"/>
      <c r="E213" s="120">
        <v>0</v>
      </c>
      <c r="F213" s="120">
        <v>0</v>
      </c>
      <c r="G213" s="120">
        <v>0</v>
      </c>
      <c r="H213" s="120">
        <v>0</v>
      </c>
      <c r="I213" s="120">
        <v>0</v>
      </c>
      <c r="J213" s="62">
        <v>0</v>
      </c>
      <c r="K213" s="148"/>
      <c r="L213" s="148"/>
      <c r="M213" s="148"/>
      <c r="N213" s="121" t="s">
        <v>230</v>
      </c>
      <c r="O213" s="145" t="b">
        <f t="shared" ref="O213" si="60">ROUND(ABS(E213-SUM(E214:E227)),$J$2)&lt;=$O$5</f>
        <v>1</v>
      </c>
      <c r="P213" s="145" t="b">
        <f t="shared" ref="P213" si="61">ROUND(ABS(F213-SUM(F214:F227)),$J$2)&lt;=$O$5</f>
        <v>1</v>
      </c>
      <c r="Q213" s="145" t="b">
        <f t="shared" ref="Q213" si="62">ROUND(ABS(G213-SUM(G214:G227)),$J$2)&lt;=$O$5</f>
        <v>1</v>
      </c>
      <c r="R213" s="145" t="b">
        <f t="shared" ref="R213" si="63">ROUND(ABS(H213-SUM(H214:H227)),$J$2)&lt;=$O$5</f>
        <v>1</v>
      </c>
      <c r="S213" s="145" t="b">
        <f t="shared" ref="S213" si="64">ROUND(ABS(I213-SUM(I214:I227)),$J$2)&lt;=$O$5</f>
        <v>1</v>
      </c>
      <c r="T213" s="145" t="b">
        <f t="shared" ref="T213" si="65">ROUND(ABS(J213-SUM(J214:J227)),$J$2)&lt;=$O$5</f>
        <v>1</v>
      </c>
      <c r="U213" s="148"/>
      <c r="V213" s="148"/>
      <c r="W213" s="148"/>
      <c r="X213" s="148"/>
      <c r="Y213" s="148"/>
      <c r="Z213" s="148"/>
      <c r="AA213" s="148" t="s">
        <v>618</v>
      </c>
      <c r="AB213" s="148" t="s">
        <v>619</v>
      </c>
      <c r="AC213" s="148"/>
      <c r="AD213" s="148"/>
      <c r="AE213" s="148"/>
      <c r="AF213" s="148"/>
      <c r="AG213" s="148"/>
      <c r="AH213" s="148"/>
      <c r="AI213" s="148"/>
    </row>
    <row r="214" spans="1:35" s="95" customFormat="1" ht="12.95" customHeight="1" x14ac:dyDescent="0.2">
      <c r="A214" s="59"/>
      <c r="B214" s="61"/>
      <c r="C214" s="63" t="s">
        <v>505</v>
      </c>
      <c r="D214" s="64"/>
      <c r="E214" s="62">
        <v>0</v>
      </c>
      <c r="F214" s="62">
        <v>0</v>
      </c>
      <c r="G214" s="62">
        <v>0</v>
      </c>
      <c r="H214" s="62">
        <v>0</v>
      </c>
      <c r="I214" s="62">
        <v>0</v>
      </c>
      <c r="J214" s="62">
        <v>0</v>
      </c>
      <c r="K214" s="121"/>
      <c r="L214" s="121"/>
      <c r="M214" s="121"/>
      <c r="N214" s="121" t="s">
        <v>230</v>
      </c>
      <c r="O214" s="145" t="b">
        <f t="shared" ref="O214" si="66">E214=E16</f>
        <v>1</v>
      </c>
      <c r="P214" s="145" t="b">
        <f t="shared" ref="P214" si="67">F214=F16</f>
        <v>1</v>
      </c>
      <c r="Q214" s="145" t="b">
        <f t="shared" ref="Q214" si="68">G214=G16</f>
        <v>1</v>
      </c>
      <c r="R214" s="145" t="b">
        <f t="shared" ref="R214" si="69">H214=H16</f>
        <v>1</v>
      </c>
      <c r="S214" s="145" t="b">
        <f t="shared" ref="S214" si="70">I214=I16</f>
        <v>1</v>
      </c>
      <c r="T214" s="145" t="b">
        <f t="shared" ref="T214" si="71">J214=J16</f>
        <v>1</v>
      </c>
      <c r="U214" s="121"/>
      <c r="V214" s="121"/>
      <c r="W214" s="121"/>
      <c r="X214" s="121"/>
      <c r="Y214" s="121"/>
      <c r="Z214" s="121"/>
      <c r="AA214" s="121" t="s">
        <v>620</v>
      </c>
      <c r="AB214" s="121" t="s">
        <v>634</v>
      </c>
      <c r="AC214" s="121"/>
      <c r="AD214" s="121"/>
      <c r="AE214" s="121"/>
      <c r="AF214" s="121"/>
      <c r="AG214" s="121"/>
      <c r="AH214" s="121"/>
      <c r="AI214" s="121"/>
    </row>
    <row r="215" spans="1:35" s="95" customFormat="1" ht="23.25" customHeight="1" x14ac:dyDescent="0.2">
      <c r="A215" s="59"/>
      <c r="B215" s="59"/>
      <c r="C215" s="243" t="s">
        <v>613</v>
      </c>
      <c r="D215" s="244"/>
      <c r="E215" s="62">
        <v>0</v>
      </c>
      <c r="F215" s="62">
        <v>0</v>
      </c>
      <c r="G215" s="62">
        <v>0</v>
      </c>
      <c r="H215" s="62">
        <v>0</v>
      </c>
      <c r="I215" s="62">
        <v>0</v>
      </c>
      <c r="J215" s="62">
        <v>0</v>
      </c>
      <c r="K215" s="121"/>
      <c r="L215" s="121"/>
      <c r="M215" s="121"/>
      <c r="N215" s="121" t="s">
        <v>230</v>
      </c>
      <c r="O215" s="145" t="b">
        <f t="shared" ref="O215" si="72">E215=E20</f>
        <v>1</v>
      </c>
      <c r="P215" s="145" t="b">
        <f t="shared" ref="P215" si="73">F215=F20</f>
        <v>1</v>
      </c>
      <c r="Q215" s="145" t="b">
        <f t="shared" ref="Q215" si="74">G215=G20</f>
        <v>1</v>
      </c>
      <c r="R215" s="145" t="b">
        <f t="shared" ref="R215" si="75">H215=H20</f>
        <v>1</v>
      </c>
      <c r="S215" s="145" t="b">
        <f t="shared" ref="S215" si="76">I215=I20</f>
        <v>1</v>
      </c>
      <c r="T215" s="145" t="b">
        <f t="shared" ref="T215" si="77">J215=J20</f>
        <v>1</v>
      </c>
      <c r="U215" s="121"/>
      <c r="V215" s="121"/>
      <c r="W215" s="121"/>
      <c r="X215" s="121"/>
      <c r="Y215" s="121"/>
      <c r="Z215" s="121"/>
      <c r="AA215" s="121" t="s">
        <v>621</v>
      </c>
      <c r="AB215" s="121" t="s">
        <v>635</v>
      </c>
      <c r="AC215" s="121"/>
      <c r="AD215" s="121"/>
      <c r="AE215" s="121"/>
      <c r="AF215" s="121"/>
      <c r="AG215" s="121"/>
      <c r="AH215" s="121"/>
      <c r="AI215" s="121"/>
    </row>
    <row r="216" spans="1:35" s="95" customFormat="1" ht="12.95" customHeight="1" x14ac:dyDescent="0.2">
      <c r="A216" s="59"/>
      <c r="B216" s="59"/>
      <c r="C216" s="63" t="s">
        <v>12</v>
      </c>
      <c r="D216" s="64"/>
      <c r="E216" s="62">
        <v>0</v>
      </c>
      <c r="F216" s="62">
        <v>0</v>
      </c>
      <c r="G216" s="62">
        <v>0</v>
      </c>
      <c r="H216" s="62">
        <v>0</v>
      </c>
      <c r="I216" s="62">
        <v>0</v>
      </c>
      <c r="J216" s="62">
        <v>0</v>
      </c>
      <c r="K216" s="121"/>
      <c r="L216" s="121"/>
      <c r="M216" s="121"/>
      <c r="N216" s="121" t="s">
        <v>230</v>
      </c>
      <c r="O216" s="145" t="b">
        <f t="shared" ref="O216" si="78">E216=E22</f>
        <v>1</v>
      </c>
      <c r="P216" s="145" t="b">
        <f t="shared" ref="P216" si="79">F216=F22</f>
        <v>1</v>
      </c>
      <c r="Q216" s="145" t="b">
        <f t="shared" ref="Q216" si="80">G216=G22</f>
        <v>1</v>
      </c>
      <c r="R216" s="145" t="b">
        <f t="shared" ref="R216" si="81">H216=H22</f>
        <v>1</v>
      </c>
      <c r="S216" s="145" t="b">
        <f t="shared" ref="S216" si="82">I216=I22</f>
        <v>1</v>
      </c>
      <c r="T216" s="145" t="b">
        <f t="shared" ref="T216" si="83">J216=J22</f>
        <v>1</v>
      </c>
      <c r="U216" s="121"/>
      <c r="V216" s="121"/>
      <c r="W216" s="121"/>
      <c r="X216" s="121"/>
      <c r="Y216" s="121"/>
      <c r="Z216" s="121"/>
      <c r="AA216" s="121" t="s">
        <v>622</v>
      </c>
      <c r="AB216" s="121" t="s">
        <v>637</v>
      </c>
      <c r="AC216" s="121"/>
      <c r="AD216" s="121"/>
      <c r="AE216" s="121"/>
      <c r="AF216" s="121"/>
      <c r="AG216" s="121"/>
      <c r="AH216" s="121"/>
      <c r="AI216" s="121"/>
    </row>
    <row r="217" spans="1:35" s="95" customFormat="1" ht="12.95" customHeight="1" x14ac:dyDescent="0.2">
      <c r="A217" s="59"/>
      <c r="B217" s="59"/>
      <c r="C217" s="63"/>
      <c r="D217" s="64" t="s">
        <v>649</v>
      </c>
      <c r="E217" s="62">
        <v>0</v>
      </c>
      <c r="F217" s="62">
        <v>0</v>
      </c>
      <c r="G217" s="62">
        <v>0</v>
      </c>
      <c r="H217" s="62">
        <v>0</v>
      </c>
      <c r="I217" s="62">
        <v>0</v>
      </c>
      <c r="J217" s="62">
        <v>0</v>
      </c>
      <c r="K217" s="121"/>
      <c r="L217" s="121"/>
      <c r="M217" s="121"/>
      <c r="N217" s="121" t="s">
        <v>230</v>
      </c>
      <c r="O217" s="145"/>
      <c r="P217" s="145"/>
      <c r="Q217" s="145"/>
      <c r="R217" s="145"/>
      <c r="S217" s="145"/>
      <c r="T217" s="145"/>
      <c r="U217" s="121"/>
      <c r="V217" s="121"/>
      <c r="W217" s="121"/>
      <c r="X217" s="121"/>
      <c r="Y217" s="121"/>
      <c r="Z217" s="121"/>
      <c r="AA217" s="121" t="s">
        <v>623</v>
      </c>
      <c r="AB217" s="121" t="s">
        <v>639</v>
      </c>
      <c r="AC217" s="121"/>
      <c r="AD217" s="121"/>
      <c r="AE217" s="121"/>
      <c r="AF217" s="121"/>
      <c r="AG217" s="121"/>
      <c r="AH217" s="121"/>
      <c r="AI217" s="121"/>
    </row>
    <row r="218" spans="1:35" s="95" customFormat="1" ht="12.95" customHeight="1" x14ac:dyDescent="0.2">
      <c r="A218" s="59"/>
      <c r="B218" s="59"/>
      <c r="C218" s="63"/>
      <c r="D218" s="64" t="s">
        <v>650</v>
      </c>
      <c r="E218" s="62">
        <v>0</v>
      </c>
      <c r="F218" s="62">
        <v>0</v>
      </c>
      <c r="G218" s="62">
        <v>0</v>
      </c>
      <c r="H218" s="62">
        <v>0</v>
      </c>
      <c r="I218" s="62">
        <v>0</v>
      </c>
      <c r="J218" s="62">
        <v>0</v>
      </c>
      <c r="K218" s="121"/>
      <c r="L218" s="121"/>
      <c r="M218" s="121"/>
      <c r="N218" s="121" t="s">
        <v>230</v>
      </c>
      <c r="O218" s="145"/>
      <c r="P218" s="145"/>
      <c r="Q218" s="145"/>
      <c r="R218" s="145"/>
      <c r="S218" s="145"/>
      <c r="T218" s="145"/>
      <c r="U218" s="121"/>
      <c r="V218" s="121"/>
      <c r="W218" s="121"/>
      <c r="X218" s="121"/>
      <c r="Y218" s="121"/>
      <c r="Z218" s="121"/>
      <c r="AA218" s="121" t="s">
        <v>624</v>
      </c>
      <c r="AB218" s="121" t="s">
        <v>638</v>
      </c>
      <c r="AC218" s="121"/>
      <c r="AD218" s="121"/>
      <c r="AE218" s="121"/>
      <c r="AF218" s="121"/>
      <c r="AG218" s="121"/>
      <c r="AH218" s="121"/>
      <c r="AI218" s="121"/>
    </row>
    <row r="219" spans="1:35" s="95" customFormat="1" ht="12.95" customHeight="1" x14ac:dyDescent="0.2">
      <c r="A219" s="59"/>
      <c r="B219" s="59"/>
      <c r="C219" s="63"/>
      <c r="D219" s="64" t="s">
        <v>651</v>
      </c>
      <c r="E219" s="62">
        <v>0</v>
      </c>
      <c r="F219" s="62">
        <v>0</v>
      </c>
      <c r="G219" s="62">
        <v>0</v>
      </c>
      <c r="H219" s="62">
        <v>0</v>
      </c>
      <c r="I219" s="62">
        <v>0</v>
      </c>
      <c r="J219" s="62">
        <v>0</v>
      </c>
      <c r="K219" s="121"/>
      <c r="L219" s="121"/>
      <c r="M219" s="121"/>
      <c r="N219" s="121" t="s">
        <v>230</v>
      </c>
      <c r="O219" s="145"/>
      <c r="P219" s="145"/>
      <c r="Q219" s="145"/>
      <c r="R219" s="145"/>
      <c r="S219" s="145"/>
      <c r="T219" s="145"/>
      <c r="U219" s="121"/>
      <c r="V219" s="121"/>
      <c r="W219" s="121"/>
      <c r="X219" s="121"/>
      <c r="Y219" s="121"/>
      <c r="Z219" s="121"/>
      <c r="AA219" s="121" t="s">
        <v>625</v>
      </c>
      <c r="AB219" s="121" t="s">
        <v>640</v>
      </c>
      <c r="AC219" s="121"/>
      <c r="AD219" s="121"/>
      <c r="AE219" s="121"/>
      <c r="AF219" s="121"/>
      <c r="AG219" s="121"/>
      <c r="AH219" s="121"/>
      <c r="AI219" s="121"/>
    </row>
    <row r="220" spans="1:35" s="95" customFormat="1" ht="12.95" customHeight="1" x14ac:dyDescent="0.2">
      <c r="A220" s="114"/>
      <c r="B220" s="121"/>
      <c r="C220" s="63" t="s">
        <v>652</v>
      </c>
      <c r="D220" s="63"/>
      <c r="E220" s="62">
        <v>0</v>
      </c>
      <c r="F220" s="62">
        <v>0</v>
      </c>
      <c r="G220" s="62">
        <v>0</v>
      </c>
      <c r="H220" s="62">
        <v>0</v>
      </c>
      <c r="I220" s="62">
        <v>0</v>
      </c>
      <c r="J220" s="62">
        <v>0</v>
      </c>
      <c r="K220" s="121"/>
      <c r="L220" s="121"/>
      <c r="M220" s="121"/>
      <c r="N220" s="121" t="s">
        <v>230</v>
      </c>
      <c r="O220" s="145" t="b">
        <f>E220&lt;=E45</f>
        <v>1</v>
      </c>
      <c r="P220" s="145" t="b">
        <f t="shared" ref="P220:T221" si="84">F220&lt;=F45</f>
        <v>1</v>
      </c>
      <c r="Q220" s="145" t="b">
        <f t="shared" si="84"/>
        <v>1</v>
      </c>
      <c r="R220" s="145" t="b">
        <f t="shared" si="84"/>
        <v>1</v>
      </c>
      <c r="S220" s="145" t="b">
        <f t="shared" si="84"/>
        <v>1</v>
      </c>
      <c r="T220" s="145" t="b">
        <f t="shared" si="84"/>
        <v>1</v>
      </c>
      <c r="U220" s="121"/>
      <c r="V220" s="121"/>
      <c r="W220" s="121"/>
      <c r="X220" s="121"/>
      <c r="Y220" s="121"/>
      <c r="Z220" s="121"/>
      <c r="AA220" s="121" t="s">
        <v>626</v>
      </c>
      <c r="AB220" s="121" t="s">
        <v>641</v>
      </c>
      <c r="AC220" s="121"/>
      <c r="AD220" s="121"/>
      <c r="AE220" s="121"/>
      <c r="AF220" s="121"/>
      <c r="AG220" s="121"/>
      <c r="AH220" s="121"/>
      <c r="AI220" s="121"/>
    </row>
    <row r="221" spans="1:35" s="95" customFormat="1" ht="12.95" customHeight="1" x14ac:dyDescent="0.2">
      <c r="A221" s="114"/>
      <c r="B221" s="121"/>
      <c r="C221" s="213" t="s">
        <v>617</v>
      </c>
      <c r="D221" s="213"/>
      <c r="E221" s="62">
        <v>0</v>
      </c>
      <c r="F221" s="62">
        <v>0</v>
      </c>
      <c r="G221" s="62">
        <v>0</v>
      </c>
      <c r="H221" s="62">
        <v>0</v>
      </c>
      <c r="I221" s="62">
        <v>0</v>
      </c>
      <c r="J221" s="62">
        <v>0</v>
      </c>
      <c r="K221" s="121"/>
      <c r="L221" s="121"/>
      <c r="M221" s="121"/>
      <c r="N221" s="121" t="s">
        <v>230</v>
      </c>
      <c r="O221" s="145" t="b">
        <f t="shared" ref="O221" si="85">E221&lt;=E46</f>
        <v>1</v>
      </c>
      <c r="P221" s="145" t="b">
        <f t="shared" si="84"/>
        <v>1</v>
      </c>
      <c r="Q221" s="145" t="b">
        <f t="shared" si="84"/>
        <v>1</v>
      </c>
      <c r="R221" s="145" t="b">
        <f t="shared" si="84"/>
        <v>1</v>
      </c>
      <c r="S221" s="145" t="b">
        <f t="shared" si="84"/>
        <v>1</v>
      </c>
      <c r="T221" s="145" t="b">
        <f t="shared" si="84"/>
        <v>1</v>
      </c>
      <c r="U221" s="121"/>
      <c r="V221" s="121"/>
      <c r="W221" s="121"/>
      <c r="X221" s="121"/>
      <c r="Y221" s="121"/>
      <c r="Z221" s="121"/>
      <c r="AA221" s="121" t="s">
        <v>627</v>
      </c>
      <c r="AB221" s="121" t="s">
        <v>642</v>
      </c>
      <c r="AC221" s="121"/>
      <c r="AD221" s="121"/>
      <c r="AE221" s="121"/>
      <c r="AF221" s="121"/>
      <c r="AG221" s="121"/>
      <c r="AH221" s="121"/>
      <c r="AI221" s="121"/>
    </row>
    <row r="222" spans="1:35" s="95" customFormat="1" ht="12.95" customHeight="1" x14ac:dyDescent="0.2">
      <c r="A222" s="114"/>
      <c r="B222" s="121"/>
      <c r="C222" s="213" t="s">
        <v>653</v>
      </c>
      <c r="D222" s="213"/>
      <c r="E222" s="62">
        <v>0</v>
      </c>
      <c r="F222" s="62">
        <v>0</v>
      </c>
      <c r="G222" s="62">
        <v>0</v>
      </c>
      <c r="H222" s="62">
        <v>0</v>
      </c>
      <c r="I222" s="62">
        <v>0</v>
      </c>
      <c r="J222" s="62">
        <v>0</v>
      </c>
      <c r="K222" s="121"/>
      <c r="L222" s="121"/>
      <c r="M222" s="121"/>
      <c r="N222" s="121" t="s">
        <v>230</v>
      </c>
      <c r="O222" s="145" t="b">
        <f>E222&lt;=E48</f>
        <v>1</v>
      </c>
      <c r="P222" s="145" t="b">
        <f t="shared" ref="P222:T222" si="86">F222&lt;=F48</f>
        <v>1</v>
      </c>
      <c r="Q222" s="145" t="b">
        <f t="shared" si="86"/>
        <v>1</v>
      </c>
      <c r="R222" s="145" t="b">
        <f t="shared" si="86"/>
        <v>1</v>
      </c>
      <c r="S222" s="145" t="b">
        <f t="shared" si="86"/>
        <v>1</v>
      </c>
      <c r="T222" s="145" t="b">
        <f t="shared" si="86"/>
        <v>1</v>
      </c>
      <c r="U222" s="121"/>
      <c r="V222" s="121"/>
      <c r="W222" s="121"/>
      <c r="X222" s="121"/>
      <c r="Y222" s="121"/>
      <c r="Z222" s="121"/>
      <c r="AA222" s="121" t="s">
        <v>628</v>
      </c>
      <c r="AB222" s="121" t="s">
        <v>643</v>
      </c>
      <c r="AC222" s="121"/>
      <c r="AD222" s="121"/>
      <c r="AE222" s="121"/>
      <c r="AF222" s="121"/>
      <c r="AG222" s="121"/>
      <c r="AH222" s="121"/>
      <c r="AI222" s="121"/>
    </row>
    <row r="223" spans="1:35" s="95" customFormat="1" ht="12.95" customHeight="1" x14ac:dyDescent="0.2">
      <c r="A223" s="114"/>
      <c r="B223" s="121"/>
      <c r="C223" s="213" t="s">
        <v>614</v>
      </c>
      <c r="D223" s="213"/>
      <c r="E223" s="62">
        <v>0</v>
      </c>
      <c r="F223" s="62">
        <v>0</v>
      </c>
      <c r="G223" s="62">
        <v>0</v>
      </c>
      <c r="H223" s="62">
        <v>0</v>
      </c>
      <c r="I223" s="62">
        <v>0</v>
      </c>
      <c r="J223" s="62">
        <v>0</v>
      </c>
      <c r="K223" s="121"/>
      <c r="L223" s="121"/>
      <c r="M223" s="121"/>
      <c r="N223" s="121" t="s">
        <v>230</v>
      </c>
      <c r="O223" s="145" t="b">
        <f t="shared" ref="O223" si="87">E223&lt;=E75</f>
        <v>1</v>
      </c>
      <c r="P223" s="145" t="b">
        <f t="shared" ref="P223" si="88">F223&lt;=F75</f>
        <v>1</v>
      </c>
      <c r="Q223" s="145" t="b">
        <f t="shared" ref="Q223" si="89">G223&lt;=G75</f>
        <v>1</v>
      </c>
      <c r="R223" s="145" t="b">
        <f t="shared" ref="R223" si="90">H223&lt;=H75</f>
        <v>1</v>
      </c>
      <c r="S223" s="145" t="b">
        <f t="shared" ref="S223" si="91">I223&lt;=I75</f>
        <v>1</v>
      </c>
      <c r="T223" s="145" t="b">
        <f t="shared" ref="T223" si="92">J223&lt;=J75</f>
        <v>1</v>
      </c>
      <c r="U223" s="121"/>
      <c r="V223" s="121"/>
      <c r="W223" s="121"/>
      <c r="X223" s="121"/>
      <c r="Y223" s="121"/>
      <c r="Z223" s="121"/>
      <c r="AA223" s="121" t="s">
        <v>629</v>
      </c>
      <c r="AB223" s="121" t="s">
        <v>644</v>
      </c>
      <c r="AC223" s="121"/>
      <c r="AD223" s="121"/>
      <c r="AE223" s="121"/>
      <c r="AF223" s="121"/>
      <c r="AG223" s="121"/>
      <c r="AH223" s="121"/>
      <c r="AI223" s="121"/>
    </row>
    <row r="224" spans="1:35" s="95" customFormat="1" ht="12.95" customHeight="1" x14ac:dyDescent="0.2">
      <c r="A224" s="114"/>
      <c r="B224" s="121"/>
      <c r="C224" s="213" t="s">
        <v>616</v>
      </c>
      <c r="D224" s="213"/>
      <c r="E224" s="62">
        <v>0</v>
      </c>
      <c r="F224" s="62">
        <v>0</v>
      </c>
      <c r="G224" s="62">
        <v>0</v>
      </c>
      <c r="H224" s="62">
        <v>0</v>
      </c>
      <c r="I224" s="62">
        <v>0</v>
      </c>
      <c r="J224" s="62">
        <v>0</v>
      </c>
      <c r="K224" s="121"/>
      <c r="L224" s="121"/>
      <c r="M224" s="121"/>
      <c r="N224" s="121" t="s">
        <v>230</v>
      </c>
      <c r="O224" s="145" t="b">
        <f t="shared" ref="O224" si="93">E224&lt;=E103</f>
        <v>1</v>
      </c>
      <c r="P224" s="145" t="b">
        <f t="shared" ref="P224" si="94">F224&lt;=F103</f>
        <v>1</v>
      </c>
      <c r="Q224" s="145" t="b">
        <f t="shared" ref="Q224" si="95">G224&lt;=G103</f>
        <v>1</v>
      </c>
      <c r="R224" s="145" t="b">
        <f t="shared" ref="R224" si="96">H224&lt;=H103</f>
        <v>1</v>
      </c>
      <c r="S224" s="145" t="b">
        <f t="shared" ref="S224" si="97">I224&lt;=I103</f>
        <v>1</v>
      </c>
      <c r="T224" s="145" t="b">
        <f t="shared" ref="T224" si="98">J224&lt;=J103</f>
        <v>1</v>
      </c>
      <c r="U224" s="121"/>
      <c r="V224" s="121"/>
      <c r="W224" s="121"/>
      <c r="X224" s="121"/>
      <c r="Y224" s="121"/>
      <c r="Z224" s="121"/>
      <c r="AA224" s="121" t="s">
        <v>630</v>
      </c>
      <c r="AB224" s="121" t="s">
        <v>645</v>
      </c>
      <c r="AC224" s="121"/>
      <c r="AD224" s="121"/>
      <c r="AE224" s="121"/>
      <c r="AF224" s="121"/>
      <c r="AG224" s="121"/>
      <c r="AH224" s="121"/>
      <c r="AI224" s="121"/>
    </row>
    <row r="225" spans="1:35" s="95" customFormat="1" ht="12.95" customHeight="1" x14ac:dyDescent="0.2">
      <c r="A225" s="114"/>
      <c r="B225" s="121"/>
      <c r="C225" s="213" t="s">
        <v>615</v>
      </c>
      <c r="D225" s="213"/>
      <c r="E225" s="62">
        <v>0</v>
      </c>
      <c r="F225" s="62">
        <v>0</v>
      </c>
      <c r="G225" s="62">
        <v>0</v>
      </c>
      <c r="H225" s="62">
        <v>0</v>
      </c>
      <c r="I225" s="62">
        <v>0</v>
      </c>
      <c r="J225" s="62">
        <v>0</v>
      </c>
      <c r="K225" s="121"/>
      <c r="L225" s="121"/>
      <c r="M225" s="121"/>
      <c r="N225" s="121" t="s">
        <v>230</v>
      </c>
      <c r="O225" s="145" t="b">
        <f t="shared" ref="O225" si="99">E225&lt;=E110</f>
        <v>1</v>
      </c>
      <c r="P225" s="145" t="b">
        <f t="shared" ref="P225" si="100">F225&lt;=F110</f>
        <v>1</v>
      </c>
      <c r="Q225" s="145" t="b">
        <f t="shared" ref="Q225" si="101">G225&lt;=G110</f>
        <v>1</v>
      </c>
      <c r="R225" s="145" t="b">
        <f t="shared" ref="R225" si="102">H225&lt;=H110</f>
        <v>1</v>
      </c>
      <c r="S225" s="145" t="b">
        <f t="shared" ref="S225" si="103">I225&lt;=I110</f>
        <v>1</v>
      </c>
      <c r="T225" s="145" t="b">
        <f t="shared" ref="T225" si="104">J225&lt;=J110</f>
        <v>1</v>
      </c>
      <c r="U225" s="121"/>
      <c r="V225" s="121"/>
      <c r="W225" s="121"/>
      <c r="X225" s="121"/>
      <c r="Y225" s="121"/>
      <c r="Z225" s="121"/>
      <c r="AA225" s="121" t="s">
        <v>631</v>
      </c>
      <c r="AB225" s="121" t="s">
        <v>646</v>
      </c>
      <c r="AC225" s="121"/>
      <c r="AD225" s="121"/>
      <c r="AE225" s="121"/>
      <c r="AF225" s="121"/>
      <c r="AG225" s="121"/>
      <c r="AH225" s="121"/>
      <c r="AI225" s="121"/>
    </row>
    <row r="226" spans="1:35" s="95" customFormat="1" ht="12.95" customHeight="1" x14ac:dyDescent="0.2">
      <c r="A226" s="114"/>
      <c r="B226" s="121"/>
      <c r="C226" s="213" t="s">
        <v>654</v>
      </c>
      <c r="D226" s="213"/>
      <c r="E226" s="62">
        <v>0</v>
      </c>
      <c r="F226" s="62">
        <v>0</v>
      </c>
      <c r="G226" s="62">
        <v>0</v>
      </c>
      <c r="H226" s="62">
        <v>0</v>
      </c>
      <c r="I226" s="62">
        <v>0</v>
      </c>
      <c r="J226" s="62">
        <v>0</v>
      </c>
      <c r="K226" s="121"/>
      <c r="L226" s="121"/>
      <c r="M226" s="121"/>
      <c r="N226" s="121" t="s">
        <v>230</v>
      </c>
      <c r="O226" s="145" t="b">
        <f>E226&lt;=E632</f>
        <v>1</v>
      </c>
      <c r="P226" s="145" t="b">
        <f t="shared" ref="P226:T226" si="105">F226&lt;=F632</f>
        <v>1</v>
      </c>
      <c r="Q226" s="145" t="b">
        <f t="shared" si="105"/>
        <v>1</v>
      </c>
      <c r="R226" s="145" t="b">
        <f t="shared" si="105"/>
        <v>1</v>
      </c>
      <c r="S226" s="145" t="b">
        <f t="shared" si="105"/>
        <v>1</v>
      </c>
      <c r="T226" s="145" t="b">
        <f t="shared" si="105"/>
        <v>1</v>
      </c>
      <c r="U226" s="121"/>
      <c r="V226" s="121"/>
      <c r="W226" s="121"/>
      <c r="X226" s="121"/>
      <c r="Y226" s="121"/>
      <c r="Z226" s="121"/>
      <c r="AA226" s="121" t="s">
        <v>632</v>
      </c>
      <c r="AB226" s="121" t="s">
        <v>647</v>
      </c>
      <c r="AC226" s="121"/>
      <c r="AD226" s="121"/>
      <c r="AE226" s="121"/>
      <c r="AF226" s="121"/>
      <c r="AG226" s="121"/>
      <c r="AH226" s="121"/>
      <c r="AI226" s="121"/>
    </row>
    <row r="227" spans="1:35" s="95" customFormat="1" ht="12.75" customHeight="1" thickBot="1" x14ac:dyDescent="0.25">
      <c r="A227" s="122"/>
      <c r="B227" s="122"/>
      <c r="C227" s="68" t="s">
        <v>656</v>
      </c>
      <c r="D227" s="68"/>
      <c r="E227" s="69">
        <v>0</v>
      </c>
      <c r="F227" s="69">
        <v>0</v>
      </c>
      <c r="G227" s="69">
        <v>0</v>
      </c>
      <c r="H227" s="69">
        <v>0</v>
      </c>
      <c r="I227" s="69">
        <v>0</v>
      </c>
      <c r="J227" s="69">
        <v>0</v>
      </c>
      <c r="K227" s="121"/>
      <c r="L227" s="121"/>
      <c r="M227" s="121"/>
      <c r="N227" s="121" t="s">
        <v>230</v>
      </c>
      <c r="O227" s="145"/>
      <c r="P227" s="145"/>
      <c r="Q227" s="145"/>
      <c r="R227" s="145"/>
      <c r="S227" s="145"/>
      <c r="T227" s="145"/>
      <c r="U227" s="121"/>
      <c r="V227" s="121"/>
      <c r="W227" s="121"/>
      <c r="X227" s="121"/>
      <c r="Y227" s="121"/>
      <c r="Z227" s="121"/>
      <c r="AA227" s="121" t="s">
        <v>633</v>
      </c>
      <c r="AB227" s="121" t="s">
        <v>648</v>
      </c>
      <c r="AC227" s="121"/>
      <c r="AD227" s="121"/>
      <c r="AE227" s="121"/>
      <c r="AF227" s="121"/>
      <c r="AG227" s="121"/>
      <c r="AH227" s="121"/>
      <c r="AI227" s="121"/>
    </row>
    <row r="228" spans="1:35" s="95" customFormat="1" ht="12.95" customHeight="1" x14ac:dyDescent="0.2">
      <c r="A228" s="121"/>
      <c r="B228" s="121"/>
      <c r="C228" s="211"/>
      <c r="D228" s="211"/>
      <c r="E228" s="212"/>
      <c r="F228" s="212"/>
      <c r="G228" s="212"/>
      <c r="H228" s="212"/>
      <c r="I228" s="212"/>
      <c r="J228" s="212"/>
      <c r="K228" s="121"/>
      <c r="L228" s="121"/>
      <c r="M228" s="121"/>
      <c r="N228" s="121"/>
      <c r="O228" s="145"/>
      <c r="P228" s="145"/>
      <c r="Q228" s="145"/>
      <c r="R228" s="145"/>
      <c r="S228" s="145"/>
      <c r="T228" s="145"/>
      <c r="U228" s="121"/>
      <c r="V228" s="121"/>
      <c r="W228" s="121"/>
      <c r="X228" s="121"/>
      <c r="Y228" s="121"/>
      <c r="Z228" s="121"/>
      <c r="AA228" s="121"/>
      <c r="AB228" s="121"/>
      <c r="AC228" s="121"/>
      <c r="AD228" s="121"/>
      <c r="AE228" s="121"/>
      <c r="AF228" s="121"/>
      <c r="AG228" s="121"/>
      <c r="AH228" s="121"/>
      <c r="AI228" s="121"/>
    </row>
    <row r="229" spans="1:35" ht="12.95" customHeight="1" x14ac:dyDescent="0.2">
      <c r="A229" s="5"/>
      <c r="B229" s="5"/>
      <c r="C229" s="5"/>
      <c r="D229" s="5"/>
      <c r="E229" s="5"/>
      <c r="F229" s="5"/>
      <c r="G229" s="5"/>
      <c r="H229" s="5"/>
      <c r="I229" s="5"/>
      <c r="J229" s="5"/>
      <c r="K229" s="5"/>
      <c r="L229" s="5"/>
      <c r="M229" s="5"/>
      <c r="N229" s="5"/>
      <c r="O229" s="147"/>
      <c r="AA229" s="147"/>
    </row>
  </sheetData>
  <mergeCells count="6">
    <mergeCell ref="C215:D215"/>
    <mergeCell ref="A5:D5"/>
    <mergeCell ref="C196:D196"/>
    <mergeCell ref="A194:D194"/>
    <mergeCell ref="A6:D6"/>
    <mergeCell ref="A7:D7"/>
  </mergeCells>
  <conditionalFormatting sqref="E193:J193">
    <cfRule type="cellIs" dxfId="3" priority="1" operator="notEqual">
      <formula>0</formula>
    </cfRule>
  </conditionalFormatting>
  <dataValidations count="5">
    <dataValidation type="list" allowBlank="1" showErrorMessage="1" errorTitle="Fiscal Year" error="Please choose the fiscal starting year from the drop-down list." sqref="E7:J7">
      <formula1>"Jan,Feb,Mar,Apr,May,Jun,Jul,Aug,Sep,Oct,Nov,Dec"</formula1>
    </dataValidation>
    <dataValidation operator="greaterThanOrEqual" allowBlank="1" showInputMessage="1" showErrorMessage="1" sqref="E193:J194"/>
    <dataValidation type="list" allowBlank="1" showErrorMessage="1" errorTitle="Expenditure Code" error="Please select a code from the drop-down list. Valid codes include:_x000a__x000a_i) Forecasts_x000a_ii) Budget forecasts_x000a_iii) Budget proposal_x000a_iv) Initial budget appropriations_x000a_v) Final budget appropriations_x000a_vi) Obligations_x000a_vii) Actual outlays_x000a_" sqref="E6:J6">
      <formula1>"i) Forecasts,ii) Budget forecasts,iii) Budget proposal,iv) Initial budget appropriations,v) Final budget appropriations,vi) Obligations,vii) Actual outlays"</formula1>
    </dataValidation>
    <dataValidation type="list" allowBlank="1" showInputMessage="1" showErrorMessage="1" errorTitle="Number of decimals" error="Please choose the number of decimals from the drop down menu" sqref="J2">
      <formula1>"0,1,2,3,4"</formula1>
    </dataValidation>
    <dataValidation type="decimal" operator="greaterThanOrEqual" allowBlank="1" showInputMessage="1" showErrorMessage="1" error="Only positive entries allowed." sqref="E8:J192 E195:J228">
      <formula1>0</formula1>
    </dataValidation>
  </dataValidations>
  <pageMargins left="0.74803149606299213" right="0.74803149606299213" top="0.53" bottom="0.39" header="0.51181102362204722" footer="0.38"/>
  <pageSetup paperSize="9" scale="61" fitToHeight="13" orientation="landscape" r:id="rId1"/>
  <headerFooter alignWithMargins="0"/>
  <rowBreaks count="1" manualBreakCount="1">
    <brk id="72"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Button 12">
              <controlPr defaultSize="0" print="0" autoFill="0" autoPict="0" macro="[0]!run_checks">
                <anchor moveWithCells="1" sizeWithCells="1">
                  <from>
                    <xdr:col>8</xdr:col>
                    <xdr:colOff>28575</xdr:colOff>
                    <xdr:row>0</xdr:row>
                    <xdr:rowOff>85725</xdr:rowOff>
                  </from>
                  <to>
                    <xdr:col>9</xdr:col>
                    <xdr:colOff>0</xdr:colOff>
                    <xdr:row>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56"/>
  </sheetPr>
  <dimension ref="A1:AI227"/>
  <sheetViews>
    <sheetView showGridLines="0" zoomScaleNormal="100" zoomScaleSheetLayoutView="70" workbookViewId="0">
      <pane xSplit="4" ySplit="5" topLeftCell="E6" activePane="bottomRight" state="frozen"/>
      <selection activeCell="J5" sqref="J5"/>
      <selection pane="topRight" activeCell="J5" sqref="J5"/>
      <selection pane="bottomLeft" activeCell="J5" sqref="J5"/>
      <selection pane="bottomRight" activeCell="G23" sqref="G23"/>
    </sheetView>
  </sheetViews>
  <sheetFormatPr defaultRowHeight="12.75" x14ac:dyDescent="0.2"/>
  <cols>
    <col min="1" max="3" width="2.140625" style="8" customWidth="1"/>
    <col min="4" max="4" width="60.7109375" style="8" customWidth="1"/>
    <col min="5" max="10" width="14.42578125" style="8" customWidth="1"/>
    <col min="11" max="12" width="9.42578125" style="8" customWidth="1"/>
    <col min="13" max="13" width="9.140625" style="7"/>
    <col min="14" max="14" width="9.42578125" style="8" hidden="1" customWidth="1"/>
    <col min="15" max="15" width="13.85546875" style="7" hidden="1" customWidth="1"/>
    <col min="16" max="26" width="9.140625" hidden="1" customWidth="1"/>
    <col min="27" max="27" width="13.85546875" style="7" hidden="1" customWidth="1"/>
    <col min="28" max="28" width="55" hidden="1" customWidth="1"/>
  </cols>
  <sheetData>
    <row r="1" spans="1:29" s="194" customFormat="1" ht="15" x14ac:dyDescent="0.25">
      <c r="A1" s="48" t="s">
        <v>203</v>
      </c>
      <c r="B1" s="47"/>
      <c r="C1" s="47"/>
      <c r="D1" s="46"/>
      <c r="E1" s="131" t="s">
        <v>136</v>
      </c>
      <c r="F1" s="131"/>
      <c r="G1" s="3"/>
      <c r="H1" s="131"/>
      <c r="I1" s="131"/>
      <c r="J1" s="198" t="s">
        <v>231</v>
      </c>
      <c r="K1" s="199"/>
      <c r="L1" s="199"/>
      <c r="M1" s="200"/>
      <c r="N1" s="203" t="s">
        <v>233</v>
      </c>
      <c r="O1" s="113"/>
      <c r="P1" s="113"/>
      <c r="Q1" s="113"/>
      <c r="R1" s="113"/>
      <c r="S1" s="113"/>
      <c r="T1" s="113"/>
      <c r="U1" s="113"/>
      <c r="V1" s="113"/>
      <c r="W1" s="113"/>
      <c r="X1" s="113"/>
      <c r="Y1" s="113"/>
      <c r="Z1" s="113"/>
      <c r="AA1" s="208" t="s">
        <v>261</v>
      </c>
      <c r="AB1" s="113"/>
      <c r="AC1" s="113"/>
    </row>
    <row r="2" spans="1:29" s="194" customFormat="1" ht="15" x14ac:dyDescent="0.25">
      <c r="A2" s="49" t="s">
        <v>0</v>
      </c>
      <c r="B2" s="2"/>
      <c r="C2" s="2"/>
      <c r="D2" s="2"/>
      <c r="E2" s="130"/>
      <c r="F2" s="127" t="str">
        <f>+START!A4</f>
        <v>Country</v>
      </c>
      <c r="G2" s="3"/>
      <c r="H2" s="127"/>
      <c r="I2" s="130"/>
      <c r="J2" s="132">
        <v>3</v>
      </c>
      <c r="K2" s="199"/>
      <c r="L2" s="199"/>
      <c r="M2" s="200"/>
      <c r="N2" s="202"/>
      <c r="O2" s="113"/>
      <c r="P2" s="113" t="s">
        <v>228</v>
      </c>
      <c r="Q2" s="113"/>
      <c r="R2" s="113"/>
      <c r="S2" s="113"/>
      <c r="T2" s="113"/>
      <c r="U2" s="113"/>
      <c r="V2" s="113"/>
      <c r="W2" s="113"/>
      <c r="X2" s="113"/>
      <c r="Y2" s="113"/>
      <c r="Z2" s="113"/>
      <c r="AA2" s="208"/>
      <c r="AB2" s="113"/>
      <c r="AC2" s="113"/>
    </row>
    <row r="3" spans="1:29" s="194" customFormat="1" ht="6.75" customHeight="1" x14ac:dyDescent="0.2">
      <c r="A3" s="3"/>
      <c r="B3" s="3"/>
      <c r="C3" s="3"/>
      <c r="D3" s="3"/>
      <c r="E3" s="4"/>
      <c r="F3" s="4"/>
      <c r="G3" s="4"/>
      <c r="H3" s="4"/>
      <c r="I3" s="4"/>
      <c r="J3" s="4"/>
      <c r="K3" s="141"/>
      <c r="L3" s="141"/>
      <c r="M3" s="201"/>
      <c r="N3" s="206"/>
      <c r="O3" s="209"/>
      <c r="P3" s="113"/>
      <c r="Q3" s="113"/>
      <c r="R3" s="113"/>
      <c r="S3" s="113"/>
      <c r="T3" s="113"/>
      <c r="U3" s="113"/>
      <c r="V3" s="113"/>
      <c r="W3" s="113"/>
      <c r="X3" s="113"/>
      <c r="Y3" s="113"/>
      <c r="Z3" s="113"/>
      <c r="AA3" s="208"/>
      <c r="AB3" s="113"/>
      <c r="AC3" s="113"/>
    </row>
    <row r="4" spans="1:29" s="7" customFormat="1" x14ac:dyDescent="0.2">
      <c r="A4" s="89" t="s">
        <v>218</v>
      </c>
      <c r="B4" s="43"/>
      <c r="C4" s="43"/>
      <c r="D4" s="43"/>
      <c r="E4" s="44">
        <v>2015</v>
      </c>
      <c r="F4" s="44">
        <v>2016</v>
      </c>
      <c r="G4" s="44">
        <v>2017</v>
      </c>
      <c r="H4" s="44">
        <v>2018</v>
      </c>
      <c r="I4" s="44" t="s">
        <v>612</v>
      </c>
      <c r="J4" s="45" t="s">
        <v>662</v>
      </c>
      <c r="N4" s="88"/>
      <c r="O4" s="88">
        <f t="shared" ref="O4:T4" si="0">E4</f>
        <v>2015</v>
      </c>
      <c r="P4" s="88">
        <f t="shared" si="0"/>
        <v>2016</v>
      </c>
      <c r="Q4" s="88">
        <f t="shared" si="0"/>
        <v>2017</v>
      </c>
      <c r="R4" s="88">
        <f t="shared" si="0"/>
        <v>2018</v>
      </c>
      <c r="S4" s="88" t="str">
        <f t="shared" si="0"/>
        <v>2019Est</v>
      </c>
      <c r="T4" s="88" t="str">
        <f t="shared" si="0"/>
        <v>2020Est</v>
      </c>
      <c r="U4" s="88"/>
      <c r="V4" s="88"/>
      <c r="W4" s="88"/>
      <c r="X4" s="88"/>
      <c r="Y4" s="88"/>
      <c r="Z4" s="88"/>
      <c r="AA4" s="88"/>
      <c r="AB4" s="88"/>
      <c r="AC4" s="88"/>
    </row>
    <row r="5" spans="1:29" s="7" customFormat="1" ht="23.25" customHeight="1" thickBot="1" x14ac:dyDescent="0.25">
      <c r="A5" s="238" t="s">
        <v>469</v>
      </c>
      <c r="B5" s="238"/>
      <c r="C5" s="238"/>
      <c r="D5" s="239"/>
      <c r="E5" s="197" t="s">
        <v>135</v>
      </c>
      <c r="F5" s="197" t="s">
        <v>135</v>
      </c>
      <c r="G5" s="197" t="s">
        <v>135</v>
      </c>
      <c r="H5" s="197" t="s">
        <v>135</v>
      </c>
      <c r="I5" s="197" t="s">
        <v>135</v>
      </c>
      <c r="J5" s="197" t="s">
        <v>135</v>
      </c>
      <c r="N5" s="88" t="s">
        <v>232</v>
      </c>
      <c r="O5" s="124">
        <f>VLOOKUP(J2,V7:W13,2,FALSE)</f>
        <v>1E-3</v>
      </c>
      <c r="P5" s="8"/>
    </row>
    <row r="6" spans="1:29" s="7" customFormat="1" ht="13.5" thickBot="1" x14ac:dyDescent="0.25">
      <c r="A6" s="240" t="s">
        <v>138</v>
      </c>
      <c r="B6" s="240"/>
      <c r="C6" s="240"/>
      <c r="D6" s="240"/>
      <c r="E6" s="157"/>
      <c r="F6" s="158"/>
      <c r="G6" s="158"/>
      <c r="H6" s="158"/>
      <c r="I6" s="158"/>
      <c r="J6" s="159"/>
      <c r="V6" s="129" t="s">
        <v>234</v>
      </c>
      <c r="W6" s="129" t="s">
        <v>232</v>
      </c>
    </row>
    <row r="7" spans="1:29" s="7" customFormat="1" ht="13.5" thickBot="1" x14ac:dyDescent="0.25">
      <c r="A7" s="240" t="s">
        <v>1</v>
      </c>
      <c r="B7" s="240"/>
      <c r="C7" s="240"/>
      <c r="D7" s="241"/>
      <c r="E7" s="90"/>
      <c r="F7" s="90"/>
      <c r="G7" s="90"/>
      <c r="H7" s="90"/>
      <c r="I7" s="90"/>
      <c r="J7" s="90"/>
      <c r="V7" s="128">
        <v>0</v>
      </c>
      <c r="W7" s="128">
        <v>1</v>
      </c>
    </row>
    <row r="8" spans="1:29" ht="20.100000000000001" customHeight="1" thickBot="1" x14ac:dyDescent="0.25">
      <c r="A8" s="10" t="s">
        <v>221</v>
      </c>
      <c r="B8" s="13"/>
      <c r="C8" s="13"/>
      <c r="D8" s="13"/>
      <c r="E8" s="35">
        <v>0</v>
      </c>
      <c r="F8" s="35">
        <v>0</v>
      </c>
      <c r="G8" s="35">
        <v>0</v>
      </c>
      <c r="H8" s="35">
        <v>0</v>
      </c>
      <c r="I8" s="35">
        <v>0</v>
      </c>
      <c r="J8" s="35">
        <v>0</v>
      </c>
      <c r="K8"/>
      <c r="L8"/>
      <c r="M8"/>
      <c r="N8" t="s">
        <v>229</v>
      </c>
      <c r="O8" t="b">
        <f t="shared" ref="O8:T8" si="1">ROUND(ABS(E8-(E9+E14+E31+E44+E51)),$J$2)&lt;=$O$5</f>
        <v>1</v>
      </c>
      <c r="P8" t="b">
        <f t="shared" si="1"/>
        <v>1</v>
      </c>
      <c r="Q8" t="b">
        <f t="shared" si="1"/>
        <v>1</v>
      </c>
      <c r="R8" t="b">
        <f t="shared" si="1"/>
        <v>1</v>
      </c>
      <c r="S8" t="b">
        <f t="shared" si="1"/>
        <v>1</v>
      </c>
      <c r="T8" t="b">
        <f t="shared" si="1"/>
        <v>1</v>
      </c>
      <c r="V8" s="137">
        <v>1</v>
      </c>
      <c r="W8" s="137">
        <v>0.1</v>
      </c>
      <c r="AA8" t="s">
        <v>262</v>
      </c>
      <c r="AB8" t="s">
        <v>502</v>
      </c>
    </row>
    <row r="9" spans="1:29" ht="12.95" customHeight="1" x14ac:dyDescent="0.2">
      <c r="A9" s="91"/>
      <c r="B9" s="14" t="s">
        <v>2</v>
      </c>
      <c r="C9" s="14"/>
      <c r="D9" s="15"/>
      <c r="E9" s="92">
        <v>0</v>
      </c>
      <c r="F9" s="92">
        <v>0</v>
      </c>
      <c r="G9" s="92">
        <v>0</v>
      </c>
      <c r="H9" s="92">
        <v>0</v>
      </c>
      <c r="I9" s="92">
        <v>0</v>
      </c>
      <c r="J9" s="92">
        <v>0</v>
      </c>
      <c r="K9"/>
      <c r="L9"/>
      <c r="M9"/>
      <c r="N9" s="95" t="s">
        <v>230</v>
      </c>
      <c r="O9" s="93" t="b">
        <f t="shared" ref="O9:T9" si="2">ROUND(ABS(E9-SUM(E10:E13)),$J$2)&lt;=$O$5</f>
        <v>1</v>
      </c>
      <c r="P9" s="93" t="b">
        <f t="shared" si="2"/>
        <v>1</v>
      </c>
      <c r="Q9" s="93" t="b">
        <f t="shared" si="2"/>
        <v>1</v>
      </c>
      <c r="R9" s="93" t="b">
        <f t="shared" si="2"/>
        <v>1</v>
      </c>
      <c r="S9" s="93" t="b">
        <f t="shared" si="2"/>
        <v>1</v>
      </c>
      <c r="T9" s="93" t="b">
        <f t="shared" si="2"/>
        <v>1</v>
      </c>
      <c r="U9" s="93"/>
      <c r="V9" s="138">
        <v>2</v>
      </c>
      <c r="W9" s="138">
        <v>0.01</v>
      </c>
      <c r="AA9" t="s">
        <v>263</v>
      </c>
      <c r="AB9" t="s">
        <v>503</v>
      </c>
    </row>
    <row r="10" spans="1:29" ht="12.95" customHeight="1" x14ac:dyDescent="0.2">
      <c r="A10" s="11"/>
      <c r="B10" s="21"/>
      <c r="C10" s="23" t="s">
        <v>3</v>
      </c>
      <c r="D10" s="50"/>
      <c r="E10" s="20">
        <v>0</v>
      </c>
      <c r="F10" s="20">
        <v>0</v>
      </c>
      <c r="G10" s="20">
        <v>0</v>
      </c>
      <c r="H10" s="20">
        <v>0</v>
      </c>
      <c r="I10" s="20">
        <v>0</v>
      </c>
      <c r="J10" s="20">
        <v>0</v>
      </c>
      <c r="K10"/>
      <c r="L10"/>
      <c r="M10"/>
      <c r="N10" s="95" t="s">
        <v>230</v>
      </c>
      <c r="O10"/>
      <c r="V10" s="137">
        <v>3</v>
      </c>
      <c r="W10" s="137">
        <v>1E-3</v>
      </c>
      <c r="AA10" t="s">
        <v>264</v>
      </c>
      <c r="AB10" t="s">
        <v>3</v>
      </c>
    </row>
    <row r="11" spans="1:29" ht="12.95" customHeight="1" x14ac:dyDescent="0.2">
      <c r="A11" s="11"/>
      <c r="B11" s="11"/>
      <c r="C11" s="23" t="s">
        <v>4</v>
      </c>
      <c r="D11" s="50"/>
      <c r="E11" s="20">
        <v>0</v>
      </c>
      <c r="F11" s="20">
        <v>0</v>
      </c>
      <c r="G11" s="20">
        <v>0</v>
      </c>
      <c r="H11" s="20">
        <v>0</v>
      </c>
      <c r="I11" s="20">
        <v>0</v>
      </c>
      <c r="J11" s="20">
        <v>0</v>
      </c>
      <c r="K11"/>
      <c r="L11"/>
      <c r="M11"/>
      <c r="N11" s="95" t="s">
        <v>230</v>
      </c>
      <c r="O11"/>
      <c r="V11" s="137">
        <v>4</v>
      </c>
      <c r="W11" s="137">
        <v>1E-4</v>
      </c>
      <c r="AA11" t="s">
        <v>265</v>
      </c>
      <c r="AB11" t="s">
        <v>4</v>
      </c>
    </row>
    <row r="12" spans="1:29" ht="12.95" customHeight="1" x14ac:dyDescent="0.2">
      <c r="A12" s="11"/>
      <c r="B12" s="11"/>
      <c r="C12" s="23" t="s">
        <v>5</v>
      </c>
      <c r="D12" s="50"/>
      <c r="E12" s="20">
        <v>0</v>
      </c>
      <c r="F12" s="20">
        <v>0</v>
      </c>
      <c r="G12" s="20">
        <v>0</v>
      </c>
      <c r="H12" s="20">
        <v>0</v>
      </c>
      <c r="I12" s="20">
        <v>0</v>
      </c>
      <c r="J12" s="20">
        <v>0</v>
      </c>
      <c r="K12"/>
      <c r="L12"/>
      <c r="M12"/>
      <c r="N12" s="95" t="s">
        <v>230</v>
      </c>
      <c r="O12"/>
      <c r="V12" s="137">
        <v>5</v>
      </c>
      <c r="W12" s="137">
        <v>1.0000000000000001E-5</v>
      </c>
      <c r="AA12" t="s">
        <v>266</v>
      </c>
      <c r="AB12" t="s">
        <v>5</v>
      </c>
    </row>
    <row r="13" spans="1:29" ht="12.95" customHeight="1" x14ac:dyDescent="0.2">
      <c r="A13" s="11"/>
      <c r="B13" s="22"/>
      <c r="C13" s="23" t="s">
        <v>137</v>
      </c>
      <c r="D13" s="50"/>
      <c r="E13" s="20">
        <v>0</v>
      </c>
      <c r="F13" s="20">
        <v>0</v>
      </c>
      <c r="G13" s="20">
        <v>0</v>
      </c>
      <c r="H13" s="20">
        <v>0</v>
      </c>
      <c r="I13" s="20">
        <v>0</v>
      </c>
      <c r="J13" s="20">
        <v>0</v>
      </c>
      <c r="K13"/>
      <c r="L13"/>
      <c r="M13"/>
      <c r="N13" s="95" t="s">
        <v>230</v>
      </c>
      <c r="O13"/>
      <c r="V13" s="137">
        <v>6</v>
      </c>
      <c r="W13" s="137">
        <v>9.9999999999999995E-7</v>
      </c>
      <c r="AA13" t="s">
        <v>267</v>
      </c>
      <c r="AB13" t="s">
        <v>137</v>
      </c>
    </row>
    <row r="14" spans="1:29" ht="12.95" customHeight="1" x14ac:dyDescent="0.2">
      <c r="A14" s="94"/>
      <c r="B14" s="16" t="s">
        <v>6</v>
      </c>
      <c r="C14" s="17"/>
      <c r="D14" s="18"/>
      <c r="E14" s="34">
        <v>0</v>
      </c>
      <c r="F14" s="34">
        <v>0</v>
      </c>
      <c r="G14" s="34">
        <v>0</v>
      </c>
      <c r="H14" s="34">
        <v>0</v>
      </c>
      <c r="I14" s="34">
        <v>0</v>
      </c>
      <c r="J14" s="34">
        <v>0</v>
      </c>
      <c r="K14"/>
      <c r="L14"/>
      <c r="M14"/>
      <c r="N14" s="95" t="s">
        <v>230</v>
      </c>
      <c r="O14" s="93" t="b">
        <f t="shared" ref="O14:T14" si="3">ROUND(ABS(E14-(E15+E19+E25+E30)),$J$2)&lt;=$O$5</f>
        <v>1</v>
      </c>
      <c r="P14" s="93" t="b">
        <f t="shared" si="3"/>
        <v>1</v>
      </c>
      <c r="Q14" s="93" t="b">
        <f t="shared" si="3"/>
        <v>1</v>
      </c>
      <c r="R14" s="93" t="b">
        <f t="shared" si="3"/>
        <v>1</v>
      </c>
      <c r="S14" s="93" t="b">
        <f t="shared" si="3"/>
        <v>1</v>
      </c>
      <c r="T14" s="93" t="b">
        <f t="shared" si="3"/>
        <v>1</v>
      </c>
      <c r="U14" s="93"/>
      <c r="V14" s="93"/>
      <c r="W14" s="93"/>
      <c r="AA14" t="s">
        <v>268</v>
      </c>
      <c r="AB14" t="s">
        <v>504</v>
      </c>
    </row>
    <row r="15" spans="1:29" ht="12.95" customHeight="1" x14ac:dyDescent="0.2">
      <c r="A15" s="11"/>
      <c r="B15" s="21"/>
      <c r="C15" s="23" t="s">
        <v>7</v>
      </c>
      <c r="D15" s="50"/>
      <c r="E15" s="20">
        <v>0</v>
      </c>
      <c r="F15" s="20">
        <v>0</v>
      </c>
      <c r="G15" s="20">
        <v>0</v>
      </c>
      <c r="H15" s="20">
        <v>0</v>
      </c>
      <c r="I15" s="20">
        <v>0</v>
      </c>
      <c r="J15" s="20">
        <v>0</v>
      </c>
      <c r="K15"/>
      <c r="L15"/>
      <c r="M15"/>
      <c r="N15" s="95" t="s">
        <v>230</v>
      </c>
      <c r="O15" s="95" t="b">
        <f t="shared" ref="O15:T15" si="4">ROUND(ABS(E15-SUM(E16:E18)),$J$2)&lt;=$O$5</f>
        <v>1</v>
      </c>
      <c r="P15" s="95" t="b">
        <f t="shared" si="4"/>
        <v>1</v>
      </c>
      <c r="Q15" s="95" t="b">
        <f t="shared" si="4"/>
        <v>1</v>
      </c>
      <c r="R15" s="95" t="b">
        <f t="shared" si="4"/>
        <v>1</v>
      </c>
      <c r="S15" s="95" t="b">
        <f t="shared" si="4"/>
        <v>1</v>
      </c>
      <c r="T15" s="95" t="b">
        <f t="shared" si="4"/>
        <v>1</v>
      </c>
      <c r="U15" s="95"/>
      <c r="V15" s="95"/>
      <c r="W15" s="95"/>
      <c r="AA15" t="s">
        <v>269</v>
      </c>
      <c r="AB15" t="s">
        <v>7</v>
      </c>
    </row>
    <row r="16" spans="1:29" ht="12.95" customHeight="1" x14ac:dyDescent="0.2">
      <c r="A16" s="11"/>
      <c r="B16" s="11"/>
      <c r="C16" s="21"/>
      <c r="D16" s="50" t="s">
        <v>8</v>
      </c>
      <c r="E16" s="20">
        <v>0</v>
      </c>
      <c r="F16" s="20">
        <v>0</v>
      </c>
      <c r="G16" s="20">
        <v>0</v>
      </c>
      <c r="H16" s="20">
        <v>0</v>
      </c>
      <c r="I16" s="20">
        <v>0</v>
      </c>
      <c r="J16" s="20">
        <v>0</v>
      </c>
      <c r="K16"/>
      <c r="L16"/>
      <c r="M16"/>
      <c r="N16" s="95" t="s">
        <v>230</v>
      </c>
      <c r="O16" s="95"/>
      <c r="P16" s="95"/>
      <c r="Q16" s="95"/>
      <c r="R16" s="95"/>
      <c r="S16" s="95"/>
      <c r="T16" s="95"/>
      <c r="U16" s="95"/>
      <c r="V16" s="95"/>
      <c r="W16" s="95"/>
      <c r="AA16" t="s">
        <v>270</v>
      </c>
      <c r="AB16" t="s">
        <v>505</v>
      </c>
    </row>
    <row r="17" spans="1:28" ht="12.95" customHeight="1" x14ac:dyDescent="0.2">
      <c r="A17" s="11"/>
      <c r="B17" s="11"/>
      <c r="C17" s="11"/>
      <c r="D17" s="50" t="s">
        <v>9</v>
      </c>
      <c r="E17" s="20">
        <v>0</v>
      </c>
      <c r="F17" s="20">
        <v>0</v>
      </c>
      <c r="G17" s="20">
        <v>0</v>
      </c>
      <c r="H17" s="20">
        <v>0</v>
      </c>
      <c r="I17" s="20">
        <v>0</v>
      </c>
      <c r="J17" s="20">
        <v>0</v>
      </c>
      <c r="K17"/>
      <c r="L17"/>
      <c r="M17"/>
      <c r="N17" s="95" t="s">
        <v>230</v>
      </c>
      <c r="O17" s="95"/>
      <c r="P17" s="95"/>
      <c r="Q17" s="95"/>
      <c r="R17" s="95"/>
      <c r="S17" s="95"/>
      <c r="T17" s="95"/>
      <c r="U17" s="95"/>
      <c r="V17" s="95"/>
      <c r="W17" s="95"/>
      <c r="AA17" t="s">
        <v>271</v>
      </c>
      <c r="AB17" t="s">
        <v>506</v>
      </c>
    </row>
    <row r="18" spans="1:28" ht="12.95" customHeight="1" x14ac:dyDescent="0.2">
      <c r="A18" s="11"/>
      <c r="B18" s="11"/>
      <c r="C18" s="22"/>
      <c r="D18" s="50" t="s">
        <v>139</v>
      </c>
      <c r="E18" s="20">
        <v>0</v>
      </c>
      <c r="F18" s="20">
        <v>0</v>
      </c>
      <c r="G18" s="20">
        <v>0</v>
      </c>
      <c r="H18" s="20">
        <v>0</v>
      </c>
      <c r="I18" s="20">
        <v>0</v>
      </c>
      <c r="J18" s="20">
        <v>0</v>
      </c>
      <c r="K18"/>
      <c r="L18"/>
      <c r="M18"/>
      <c r="N18" s="95" t="s">
        <v>230</v>
      </c>
      <c r="O18" s="95"/>
      <c r="P18" s="95"/>
      <c r="Q18" s="95"/>
      <c r="R18" s="95"/>
      <c r="S18" s="95"/>
      <c r="T18" s="95"/>
      <c r="U18" s="95"/>
      <c r="V18" s="95"/>
      <c r="W18" s="95"/>
      <c r="AA18" t="s">
        <v>272</v>
      </c>
      <c r="AB18" t="s">
        <v>507</v>
      </c>
    </row>
    <row r="19" spans="1:28" ht="12.95" customHeight="1" x14ac:dyDescent="0.2">
      <c r="A19" s="11"/>
      <c r="B19" s="11"/>
      <c r="C19" s="23" t="s">
        <v>10</v>
      </c>
      <c r="D19" s="50"/>
      <c r="E19" s="20">
        <v>0</v>
      </c>
      <c r="F19" s="20">
        <v>0</v>
      </c>
      <c r="G19" s="20">
        <v>0</v>
      </c>
      <c r="H19" s="20">
        <v>0</v>
      </c>
      <c r="I19" s="20">
        <v>0</v>
      </c>
      <c r="J19" s="20">
        <v>0</v>
      </c>
      <c r="K19"/>
      <c r="L19"/>
      <c r="M19"/>
      <c r="N19" s="95" t="s">
        <v>230</v>
      </c>
      <c r="O19" s="95" t="b">
        <f t="shared" ref="O19:T19" si="5">ROUND(ABS(E19-SUM(E20:E24)),$J$2)&lt;=$O$5</f>
        <v>1</v>
      </c>
      <c r="P19" s="95" t="b">
        <f t="shared" si="5"/>
        <v>1</v>
      </c>
      <c r="Q19" s="95" t="b">
        <f t="shared" si="5"/>
        <v>1</v>
      </c>
      <c r="R19" s="95" t="b">
        <f t="shared" si="5"/>
        <v>1</v>
      </c>
      <c r="S19" s="95" t="b">
        <f t="shared" si="5"/>
        <v>1</v>
      </c>
      <c r="T19" s="95" t="b">
        <f t="shared" si="5"/>
        <v>1</v>
      </c>
      <c r="U19" s="95"/>
      <c r="V19" s="95"/>
      <c r="W19" s="95"/>
      <c r="AA19" t="s">
        <v>273</v>
      </c>
      <c r="AB19" t="s">
        <v>274</v>
      </c>
    </row>
    <row r="20" spans="1:28" ht="24" customHeight="1" x14ac:dyDescent="0.2">
      <c r="A20" s="11"/>
      <c r="B20" s="11"/>
      <c r="C20" s="21"/>
      <c r="D20" s="50" t="s">
        <v>129</v>
      </c>
      <c r="E20" s="20">
        <v>0</v>
      </c>
      <c r="F20" s="20">
        <v>0</v>
      </c>
      <c r="G20" s="20">
        <v>0</v>
      </c>
      <c r="H20" s="20">
        <v>0</v>
      </c>
      <c r="I20" s="20">
        <v>0</v>
      </c>
      <c r="J20" s="20">
        <v>0</v>
      </c>
      <c r="K20"/>
      <c r="L20"/>
      <c r="M20"/>
      <c r="N20" s="95" t="s">
        <v>230</v>
      </c>
      <c r="O20" s="95"/>
      <c r="P20" s="95"/>
      <c r="Q20" s="95"/>
      <c r="R20" s="95"/>
      <c r="S20" s="95"/>
      <c r="T20" s="95"/>
      <c r="U20" s="95"/>
      <c r="V20" s="95"/>
      <c r="W20" s="95"/>
      <c r="AA20" t="s">
        <v>275</v>
      </c>
      <c r="AB20" t="s">
        <v>508</v>
      </c>
    </row>
    <row r="21" spans="1:28" ht="12.95" customHeight="1" x14ac:dyDescent="0.2">
      <c r="A21" s="11"/>
      <c r="B21" s="11"/>
      <c r="C21" s="11"/>
      <c r="D21" s="50" t="s">
        <v>11</v>
      </c>
      <c r="E21" s="20">
        <v>0</v>
      </c>
      <c r="F21" s="20">
        <v>0</v>
      </c>
      <c r="G21" s="20">
        <v>0</v>
      </c>
      <c r="H21" s="20">
        <v>0</v>
      </c>
      <c r="I21" s="20">
        <v>0</v>
      </c>
      <c r="J21" s="20">
        <v>0</v>
      </c>
      <c r="K21"/>
      <c r="L21"/>
      <c r="M21"/>
      <c r="N21" s="95" t="s">
        <v>230</v>
      </c>
      <c r="O21" s="95"/>
      <c r="P21" s="95"/>
      <c r="Q21" s="95"/>
      <c r="R21" s="95"/>
      <c r="S21" s="95"/>
      <c r="T21" s="95"/>
      <c r="U21" s="95"/>
      <c r="V21" s="95"/>
      <c r="W21" s="95"/>
      <c r="AA21" t="s">
        <v>276</v>
      </c>
      <c r="AB21" t="s">
        <v>509</v>
      </c>
    </row>
    <row r="22" spans="1:28" ht="12.95" customHeight="1" x14ac:dyDescent="0.2">
      <c r="A22" s="11"/>
      <c r="B22" s="11"/>
      <c r="C22" s="11"/>
      <c r="D22" s="50" t="s">
        <v>12</v>
      </c>
      <c r="E22" s="20">
        <v>0</v>
      </c>
      <c r="F22" s="20">
        <v>0</v>
      </c>
      <c r="G22" s="20">
        <v>0</v>
      </c>
      <c r="H22" s="20">
        <v>0</v>
      </c>
      <c r="I22" s="20">
        <v>0</v>
      </c>
      <c r="J22" s="20">
        <v>0</v>
      </c>
      <c r="K22"/>
      <c r="L22"/>
      <c r="M22"/>
      <c r="N22" s="95" t="s">
        <v>230</v>
      </c>
      <c r="O22" s="95"/>
      <c r="P22" s="95"/>
      <c r="Q22" s="95"/>
      <c r="R22" s="95"/>
      <c r="S22" s="95"/>
      <c r="T22" s="95"/>
      <c r="U22" s="95"/>
      <c r="V22" s="95"/>
      <c r="W22" s="95"/>
      <c r="AA22" t="s">
        <v>277</v>
      </c>
      <c r="AB22" t="s">
        <v>510</v>
      </c>
    </row>
    <row r="23" spans="1:28" ht="12.95" customHeight="1" x14ac:dyDescent="0.2">
      <c r="A23" s="11"/>
      <c r="B23" s="11"/>
      <c r="C23" s="11"/>
      <c r="D23" s="50" t="s">
        <v>13</v>
      </c>
      <c r="E23" s="20">
        <v>0</v>
      </c>
      <c r="F23" s="20">
        <v>0</v>
      </c>
      <c r="G23" s="20">
        <v>0</v>
      </c>
      <c r="H23" s="20">
        <v>0</v>
      </c>
      <c r="I23" s="20">
        <v>0</v>
      </c>
      <c r="J23" s="20">
        <v>0</v>
      </c>
      <c r="K23"/>
      <c r="L23"/>
      <c r="M23"/>
      <c r="N23" s="95" t="s">
        <v>230</v>
      </c>
      <c r="O23" s="95"/>
      <c r="P23" s="95"/>
      <c r="Q23" s="95"/>
      <c r="R23" s="95"/>
      <c r="S23" s="95"/>
      <c r="T23" s="95"/>
      <c r="U23" s="95"/>
      <c r="V23" s="95"/>
      <c r="W23" s="95"/>
      <c r="AA23" t="s">
        <v>278</v>
      </c>
      <c r="AB23" t="s">
        <v>511</v>
      </c>
    </row>
    <row r="24" spans="1:28" ht="12.95" customHeight="1" x14ac:dyDescent="0.2">
      <c r="A24" s="11"/>
      <c r="B24" s="11"/>
      <c r="C24" s="22"/>
      <c r="D24" s="50" t="s">
        <v>140</v>
      </c>
      <c r="E24" s="20">
        <v>0</v>
      </c>
      <c r="F24" s="20">
        <v>0</v>
      </c>
      <c r="G24" s="20">
        <v>0</v>
      </c>
      <c r="H24" s="20">
        <v>0</v>
      </c>
      <c r="I24" s="20">
        <v>0</v>
      </c>
      <c r="J24" s="20">
        <v>0</v>
      </c>
      <c r="K24"/>
      <c r="L24"/>
      <c r="M24"/>
      <c r="N24" s="95" t="s">
        <v>230</v>
      </c>
      <c r="O24" s="95"/>
      <c r="P24" s="95"/>
      <c r="Q24" s="95"/>
      <c r="R24" s="95"/>
      <c r="S24" s="95"/>
      <c r="T24" s="95"/>
      <c r="U24" s="95"/>
      <c r="V24" s="95"/>
      <c r="W24" s="95"/>
      <c r="AA24" t="s">
        <v>279</v>
      </c>
      <c r="AB24" t="s">
        <v>512</v>
      </c>
    </row>
    <row r="25" spans="1:28" ht="12.95" customHeight="1" x14ac:dyDescent="0.2">
      <c r="A25" s="11"/>
      <c r="B25" s="11"/>
      <c r="C25" s="23" t="s">
        <v>14</v>
      </c>
      <c r="D25" s="50"/>
      <c r="E25" s="20">
        <v>0</v>
      </c>
      <c r="F25" s="20">
        <v>0</v>
      </c>
      <c r="G25" s="20">
        <v>0</v>
      </c>
      <c r="H25" s="20">
        <v>0</v>
      </c>
      <c r="I25" s="20">
        <v>0</v>
      </c>
      <c r="J25" s="20">
        <v>0</v>
      </c>
      <c r="K25"/>
      <c r="L25"/>
      <c r="M25"/>
      <c r="N25" s="95" t="s">
        <v>230</v>
      </c>
      <c r="O25" s="95" t="b">
        <f t="shared" ref="O25:T25" si="6">ROUND(ABS(E25-SUM(E26:E29)),$J$2)&lt;=$O$5</f>
        <v>1</v>
      </c>
      <c r="P25" s="95" t="b">
        <f t="shared" si="6"/>
        <v>1</v>
      </c>
      <c r="Q25" s="95" t="b">
        <f t="shared" si="6"/>
        <v>1</v>
      </c>
      <c r="R25" s="95" t="b">
        <f t="shared" si="6"/>
        <v>1</v>
      </c>
      <c r="S25" s="95" t="b">
        <f t="shared" si="6"/>
        <v>1</v>
      </c>
      <c r="T25" s="95" t="b">
        <f t="shared" si="6"/>
        <v>1</v>
      </c>
      <c r="U25" s="95"/>
      <c r="V25" s="95"/>
      <c r="W25" s="95"/>
      <c r="AA25" t="s">
        <v>280</v>
      </c>
      <c r="AB25" t="s">
        <v>513</v>
      </c>
    </row>
    <row r="26" spans="1:28" ht="12.95" customHeight="1" x14ac:dyDescent="0.2">
      <c r="A26" s="11"/>
      <c r="B26" s="11"/>
      <c r="C26" s="51"/>
      <c r="D26" s="50" t="s">
        <v>15</v>
      </c>
      <c r="E26" s="20">
        <v>0</v>
      </c>
      <c r="F26" s="20">
        <v>0</v>
      </c>
      <c r="G26" s="20">
        <v>0</v>
      </c>
      <c r="H26" s="20">
        <v>0</v>
      </c>
      <c r="I26" s="20">
        <v>0</v>
      </c>
      <c r="J26" s="20">
        <v>0</v>
      </c>
      <c r="K26"/>
      <c r="L26"/>
      <c r="M26"/>
      <c r="N26" s="95" t="s">
        <v>230</v>
      </c>
      <c r="O26" s="95"/>
      <c r="P26" s="95"/>
      <c r="Q26" s="95"/>
      <c r="R26" s="95"/>
      <c r="S26" s="95"/>
      <c r="T26" s="95"/>
      <c r="U26" s="95"/>
      <c r="V26" s="95"/>
      <c r="W26" s="95"/>
      <c r="AA26" t="s">
        <v>281</v>
      </c>
      <c r="AB26" t="s">
        <v>514</v>
      </c>
    </row>
    <row r="27" spans="1:28" ht="12.95" customHeight="1" x14ac:dyDescent="0.2">
      <c r="A27" s="11"/>
      <c r="B27" s="11"/>
      <c r="C27" s="52"/>
      <c r="D27" s="50" t="s">
        <v>16</v>
      </c>
      <c r="E27" s="20">
        <v>0</v>
      </c>
      <c r="F27" s="20">
        <v>0</v>
      </c>
      <c r="G27" s="20">
        <v>0</v>
      </c>
      <c r="H27" s="20">
        <v>0</v>
      </c>
      <c r="I27" s="20">
        <v>0</v>
      </c>
      <c r="J27" s="20">
        <v>0</v>
      </c>
      <c r="K27"/>
      <c r="L27"/>
      <c r="M27"/>
      <c r="N27" s="95" t="s">
        <v>230</v>
      </c>
      <c r="O27" s="95"/>
      <c r="P27" s="95"/>
      <c r="Q27" s="95"/>
      <c r="R27" s="95"/>
      <c r="S27" s="95"/>
      <c r="T27" s="95"/>
      <c r="U27" s="95"/>
      <c r="V27" s="95"/>
      <c r="W27" s="95"/>
      <c r="AA27" t="s">
        <v>282</v>
      </c>
      <c r="AB27" t="s">
        <v>515</v>
      </c>
    </row>
    <row r="28" spans="1:28" ht="12.95" customHeight="1" x14ac:dyDescent="0.2">
      <c r="A28" s="11"/>
      <c r="B28" s="11"/>
      <c r="C28" s="11"/>
      <c r="D28" s="50" t="s">
        <v>17</v>
      </c>
      <c r="E28" s="20">
        <v>0</v>
      </c>
      <c r="F28" s="20">
        <v>0</v>
      </c>
      <c r="G28" s="20">
        <v>0</v>
      </c>
      <c r="H28" s="20">
        <v>0</v>
      </c>
      <c r="I28" s="20">
        <v>0</v>
      </c>
      <c r="J28" s="20">
        <v>0</v>
      </c>
      <c r="K28"/>
      <c r="L28"/>
      <c r="M28"/>
      <c r="N28" s="95" t="s">
        <v>230</v>
      </c>
      <c r="O28" s="95"/>
      <c r="P28" s="95"/>
      <c r="Q28" s="95"/>
      <c r="R28" s="95"/>
      <c r="S28" s="95"/>
      <c r="T28" s="95"/>
      <c r="U28" s="95"/>
      <c r="V28" s="95"/>
      <c r="W28" s="95"/>
      <c r="AA28" t="s">
        <v>283</v>
      </c>
      <c r="AB28" t="s">
        <v>516</v>
      </c>
    </row>
    <row r="29" spans="1:28" ht="12.95" customHeight="1" x14ac:dyDescent="0.2">
      <c r="A29" s="11"/>
      <c r="B29" s="11"/>
      <c r="C29" s="22"/>
      <c r="D29" s="70" t="s">
        <v>141</v>
      </c>
      <c r="E29" s="20">
        <v>0</v>
      </c>
      <c r="F29" s="20">
        <v>0</v>
      </c>
      <c r="G29" s="20">
        <v>0</v>
      </c>
      <c r="H29" s="20">
        <v>0</v>
      </c>
      <c r="I29" s="20">
        <v>0</v>
      </c>
      <c r="J29" s="20">
        <v>0</v>
      </c>
      <c r="K29"/>
      <c r="L29"/>
      <c r="M29"/>
      <c r="N29" s="95" t="s">
        <v>230</v>
      </c>
      <c r="O29" s="95"/>
      <c r="P29" s="95"/>
      <c r="Q29" s="95"/>
      <c r="R29" s="95"/>
      <c r="S29" s="95"/>
      <c r="T29" s="95"/>
      <c r="U29" s="95"/>
      <c r="V29" s="95"/>
      <c r="W29" s="95"/>
      <c r="AA29" t="s">
        <v>284</v>
      </c>
      <c r="AB29" t="s">
        <v>517</v>
      </c>
    </row>
    <row r="30" spans="1:28" ht="12.95" customHeight="1" x14ac:dyDescent="0.2">
      <c r="A30" s="11"/>
      <c r="B30" s="22"/>
      <c r="C30" s="70" t="s">
        <v>142</v>
      </c>
      <c r="D30" s="50"/>
      <c r="E30" s="20">
        <v>0</v>
      </c>
      <c r="F30" s="20">
        <v>0</v>
      </c>
      <c r="G30" s="20">
        <v>0</v>
      </c>
      <c r="H30" s="20">
        <v>0</v>
      </c>
      <c r="I30" s="20">
        <v>0</v>
      </c>
      <c r="J30" s="20">
        <v>0</v>
      </c>
      <c r="K30"/>
      <c r="L30"/>
      <c r="M30"/>
      <c r="N30" s="95" t="s">
        <v>230</v>
      </c>
      <c r="O30" s="95"/>
      <c r="P30" s="95"/>
      <c r="Q30" s="95"/>
      <c r="R30" s="95"/>
      <c r="S30" s="95"/>
      <c r="T30" s="95"/>
      <c r="U30" s="95"/>
      <c r="V30" s="95"/>
      <c r="W30" s="95"/>
      <c r="AA30" t="s">
        <v>285</v>
      </c>
      <c r="AB30" t="s">
        <v>286</v>
      </c>
    </row>
    <row r="31" spans="1:28" ht="12.95" customHeight="1" x14ac:dyDescent="0.2">
      <c r="A31" s="91"/>
      <c r="B31" s="17" t="s">
        <v>18</v>
      </c>
      <c r="C31" s="17"/>
      <c r="D31" s="18"/>
      <c r="E31" s="34">
        <v>0</v>
      </c>
      <c r="F31" s="34">
        <v>0</v>
      </c>
      <c r="G31" s="34">
        <v>0</v>
      </c>
      <c r="H31" s="34">
        <v>0</v>
      </c>
      <c r="I31" s="34">
        <v>0</v>
      </c>
      <c r="J31" s="34">
        <v>0</v>
      </c>
      <c r="K31"/>
      <c r="L31"/>
      <c r="M31"/>
      <c r="N31" s="95" t="s">
        <v>230</v>
      </c>
      <c r="O31" s="93" t="b">
        <f t="shared" ref="O31:T31" si="7">ROUND(ABS(E31-(E32+E41+E42+E43)),$J$2)&lt;=$O$5</f>
        <v>1</v>
      </c>
      <c r="P31" s="93" t="b">
        <f t="shared" si="7"/>
        <v>1</v>
      </c>
      <c r="Q31" s="93" t="b">
        <f t="shared" si="7"/>
        <v>1</v>
      </c>
      <c r="R31" s="93" t="b">
        <f t="shared" si="7"/>
        <v>1</v>
      </c>
      <c r="S31" s="93" t="b">
        <f t="shared" si="7"/>
        <v>1</v>
      </c>
      <c r="T31" s="93" t="b">
        <f t="shared" si="7"/>
        <v>1</v>
      </c>
      <c r="U31" s="93"/>
      <c r="V31" s="93"/>
      <c r="W31" s="93"/>
      <c r="AA31" t="s">
        <v>287</v>
      </c>
      <c r="AB31" t="s">
        <v>518</v>
      </c>
    </row>
    <row r="32" spans="1:28" ht="12.95" customHeight="1" x14ac:dyDescent="0.2">
      <c r="A32" s="11"/>
      <c r="B32" s="21"/>
      <c r="C32" s="23" t="s">
        <v>19</v>
      </c>
      <c r="D32" s="50"/>
      <c r="E32" s="20">
        <v>0</v>
      </c>
      <c r="F32" s="20">
        <v>0</v>
      </c>
      <c r="G32" s="20">
        <v>0</v>
      </c>
      <c r="H32" s="20">
        <v>0</v>
      </c>
      <c r="I32" s="20">
        <v>0</v>
      </c>
      <c r="J32" s="20">
        <v>0</v>
      </c>
      <c r="K32"/>
      <c r="L32"/>
      <c r="M32"/>
      <c r="N32" s="95" t="s">
        <v>230</v>
      </c>
      <c r="O32" s="114" t="b">
        <f t="shared" ref="O32:T32" si="8">ROUND(ABS(E32-SUM(E33:E40)),$J$2)&lt;=$O$5</f>
        <v>1</v>
      </c>
      <c r="P32" s="114" t="b">
        <f t="shared" si="8"/>
        <v>1</v>
      </c>
      <c r="Q32" s="114" t="b">
        <f t="shared" si="8"/>
        <v>1</v>
      </c>
      <c r="R32" s="114" t="b">
        <f t="shared" si="8"/>
        <v>1</v>
      </c>
      <c r="S32" s="114" t="b">
        <f t="shared" si="8"/>
        <v>1</v>
      </c>
      <c r="T32" s="114" t="b">
        <f t="shared" si="8"/>
        <v>1</v>
      </c>
      <c r="U32" s="95"/>
      <c r="V32" s="95"/>
      <c r="W32" s="95"/>
      <c r="AA32" t="s">
        <v>288</v>
      </c>
      <c r="AB32" t="s">
        <v>19</v>
      </c>
    </row>
    <row r="33" spans="1:28" ht="12.95" customHeight="1" x14ac:dyDescent="0.2">
      <c r="A33" s="11"/>
      <c r="B33" s="11"/>
      <c r="C33" s="21"/>
      <c r="D33" s="50" t="s">
        <v>20</v>
      </c>
      <c r="E33" s="20">
        <v>0</v>
      </c>
      <c r="F33" s="20">
        <v>0</v>
      </c>
      <c r="G33" s="20">
        <v>0</v>
      </c>
      <c r="H33" s="20">
        <v>0</v>
      </c>
      <c r="I33" s="20">
        <v>0</v>
      </c>
      <c r="J33" s="20">
        <v>0</v>
      </c>
      <c r="K33"/>
      <c r="L33"/>
      <c r="M33"/>
      <c r="N33" s="95" t="s">
        <v>230</v>
      </c>
      <c r="O33" s="95"/>
      <c r="P33" s="95"/>
      <c r="Q33" s="95"/>
      <c r="R33" s="95"/>
      <c r="S33" s="95"/>
      <c r="T33" s="95"/>
      <c r="U33" s="95"/>
      <c r="V33" s="95"/>
      <c r="W33" s="95"/>
      <c r="AA33" t="s">
        <v>289</v>
      </c>
      <c r="AB33" t="s">
        <v>519</v>
      </c>
    </row>
    <row r="34" spans="1:28" ht="12.95" customHeight="1" x14ac:dyDescent="0.2">
      <c r="A34" s="11"/>
      <c r="B34" s="11"/>
      <c r="C34" s="11"/>
      <c r="D34" s="50" t="s">
        <v>21</v>
      </c>
      <c r="E34" s="20">
        <v>0</v>
      </c>
      <c r="F34" s="20">
        <v>0</v>
      </c>
      <c r="G34" s="20">
        <v>0</v>
      </c>
      <c r="H34" s="20">
        <v>0</v>
      </c>
      <c r="I34" s="20">
        <v>0</v>
      </c>
      <c r="J34" s="20">
        <v>0</v>
      </c>
      <c r="K34"/>
      <c r="L34"/>
      <c r="M34"/>
      <c r="N34" s="95" t="s">
        <v>230</v>
      </c>
      <c r="O34" s="95"/>
      <c r="P34" s="95"/>
      <c r="Q34" s="95"/>
      <c r="R34" s="95"/>
      <c r="S34" s="95"/>
      <c r="T34" s="95"/>
      <c r="U34" s="95"/>
      <c r="V34" s="95"/>
      <c r="W34" s="95"/>
      <c r="AA34" t="s">
        <v>290</v>
      </c>
      <c r="AB34" t="s">
        <v>520</v>
      </c>
    </row>
    <row r="35" spans="1:28" ht="12.95" customHeight="1" x14ac:dyDescent="0.2">
      <c r="A35" s="11"/>
      <c r="B35" s="11"/>
      <c r="C35" s="11"/>
      <c r="D35" s="50" t="s">
        <v>22</v>
      </c>
      <c r="E35" s="20">
        <v>0</v>
      </c>
      <c r="F35" s="20">
        <v>0</v>
      </c>
      <c r="G35" s="20">
        <v>0</v>
      </c>
      <c r="H35" s="20">
        <v>0</v>
      </c>
      <c r="I35" s="20">
        <v>0</v>
      </c>
      <c r="J35" s="20">
        <v>0</v>
      </c>
      <c r="K35"/>
      <c r="L35"/>
      <c r="M35"/>
      <c r="N35" s="95" t="s">
        <v>230</v>
      </c>
      <c r="O35" s="95"/>
      <c r="P35" s="95"/>
      <c r="Q35" s="95"/>
      <c r="R35" s="95"/>
      <c r="S35" s="95"/>
      <c r="T35" s="95"/>
      <c r="U35" s="95"/>
      <c r="V35" s="95"/>
      <c r="W35" s="95"/>
      <c r="AA35" t="s">
        <v>291</v>
      </c>
      <c r="AB35" t="s">
        <v>521</v>
      </c>
    </row>
    <row r="36" spans="1:28" ht="12.95" customHeight="1" x14ac:dyDescent="0.2">
      <c r="A36" s="11"/>
      <c r="B36" s="11"/>
      <c r="C36" s="11"/>
      <c r="D36" s="50" t="s">
        <v>130</v>
      </c>
      <c r="E36" s="20">
        <v>0</v>
      </c>
      <c r="F36" s="20">
        <v>0</v>
      </c>
      <c r="G36" s="20">
        <v>0</v>
      </c>
      <c r="H36" s="20">
        <v>0</v>
      </c>
      <c r="I36" s="20">
        <v>0</v>
      </c>
      <c r="J36" s="20">
        <v>0</v>
      </c>
      <c r="K36"/>
      <c r="L36"/>
      <c r="M36"/>
      <c r="N36" s="95" t="s">
        <v>230</v>
      </c>
      <c r="O36" s="95"/>
      <c r="P36" s="95"/>
      <c r="Q36" s="95"/>
      <c r="R36" s="95"/>
      <c r="S36" s="95"/>
      <c r="T36" s="95"/>
      <c r="U36" s="95"/>
      <c r="V36" s="95"/>
      <c r="W36" s="95"/>
      <c r="AA36" t="s">
        <v>292</v>
      </c>
      <c r="AB36" t="s">
        <v>522</v>
      </c>
    </row>
    <row r="37" spans="1:28" ht="12.95" customHeight="1" x14ac:dyDescent="0.2">
      <c r="A37" s="11"/>
      <c r="B37" s="11"/>
      <c r="C37" s="11"/>
      <c r="D37" s="50" t="s">
        <v>23</v>
      </c>
      <c r="E37" s="20">
        <v>0</v>
      </c>
      <c r="F37" s="20">
        <v>0</v>
      </c>
      <c r="G37" s="20">
        <v>0</v>
      </c>
      <c r="H37" s="20">
        <v>0</v>
      </c>
      <c r="I37" s="20">
        <v>0</v>
      </c>
      <c r="J37" s="20">
        <v>0</v>
      </c>
      <c r="K37"/>
      <c r="L37"/>
      <c r="M37"/>
      <c r="N37" s="95" t="s">
        <v>230</v>
      </c>
      <c r="O37" s="95"/>
      <c r="P37" s="95"/>
      <c r="Q37" s="95"/>
      <c r="R37" s="95"/>
      <c r="S37" s="95"/>
      <c r="T37" s="95"/>
      <c r="U37" s="95"/>
      <c r="V37" s="95"/>
      <c r="W37" s="95"/>
      <c r="AA37" t="s">
        <v>293</v>
      </c>
      <c r="AB37" t="s">
        <v>523</v>
      </c>
    </row>
    <row r="38" spans="1:28" ht="12.95" customHeight="1" x14ac:dyDescent="0.2">
      <c r="A38" s="11"/>
      <c r="B38" s="11"/>
      <c r="C38" s="11"/>
      <c r="D38" s="50" t="s">
        <v>24</v>
      </c>
      <c r="E38" s="20">
        <v>0</v>
      </c>
      <c r="F38" s="20">
        <v>0</v>
      </c>
      <c r="G38" s="20">
        <v>0</v>
      </c>
      <c r="H38" s="20">
        <v>0</v>
      </c>
      <c r="I38" s="20">
        <v>0</v>
      </c>
      <c r="J38" s="20">
        <v>0</v>
      </c>
      <c r="K38"/>
      <c r="L38"/>
      <c r="M38"/>
      <c r="N38" s="95" t="s">
        <v>230</v>
      </c>
      <c r="O38" s="95"/>
      <c r="P38" s="95"/>
      <c r="Q38" s="95"/>
      <c r="R38" s="95"/>
      <c r="S38" s="95"/>
      <c r="T38" s="95"/>
      <c r="U38" s="95"/>
      <c r="V38" s="95"/>
      <c r="W38" s="95"/>
      <c r="AA38" t="s">
        <v>294</v>
      </c>
      <c r="AB38" t="s">
        <v>524</v>
      </c>
    </row>
    <row r="39" spans="1:28" ht="12.95" customHeight="1" x14ac:dyDescent="0.2">
      <c r="A39" s="11"/>
      <c r="B39" s="11"/>
      <c r="C39" s="11"/>
      <c r="D39" s="50" t="s">
        <v>25</v>
      </c>
      <c r="E39" s="20">
        <v>0</v>
      </c>
      <c r="F39" s="20">
        <v>0</v>
      </c>
      <c r="G39" s="20">
        <v>0</v>
      </c>
      <c r="H39" s="20">
        <v>0</v>
      </c>
      <c r="I39" s="20">
        <v>0</v>
      </c>
      <c r="J39" s="20">
        <v>0</v>
      </c>
      <c r="K39"/>
      <c r="L39"/>
      <c r="M39"/>
      <c r="N39" s="95" t="s">
        <v>230</v>
      </c>
      <c r="O39" s="95"/>
      <c r="P39" s="95"/>
      <c r="Q39" s="95"/>
      <c r="R39" s="95"/>
      <c r="S39" s="95"/>
      <c r="T39" s="95"/>
      <c r="U39" s="95"/>
      <c r="V39" s="95"/>
      <c r="W39" s="95"/>
      <c r="AA39" t="s">
        <v>295</v>
      </c>
      <c r="AB39" t="s">
        <v>525</v>
      </c>
    </row>
    <row r="40" spans="1:28" ht="12.95" customHeight="1" x14ac:dyDescent="0.2">
      <c r="A40" s="11"/>
      <c r="B40" s="11"/>
      <c r="C40" s="22"/>
      <c r="D40" s="70" t="s">
        <v>143</v>
      </c>
      <c r="E40" s="20">
        <v>0</v>
      </c>
      <c r="F40" s="20">
        <v>0</v>
      </c>
      <c r="G40" s="20">
        <v>0</v>
      </c>
      <c r="H40" s="20">
        <v>0</v>
      </c>
      <c r="I40" s="20">
        <v>0</v>
      </c>
      <c r="J40" s="20">
        <v>0</v>
      </c>
      <c r="K40"/>
      <c r="L40"/>
      <c r="M40"/>
      <c r="N40" s="95" t="s">
        <v>230</v>
      </c>
      <c r="O40" s="95"/>
      <c r="P40" s="95"/>
      <c r="Q40" s="95"/>
      <c r="R40" s="95"/>
      <c r="S40" s="95"/>
      <c r="T40" s="95"/>
      <c r="U40" s="95"/>
      <c r="V40" s="95"/>
      <c r="W40" s="95"/>
      <c r="AA40" t="s">
        <v>296</v>
      </c>
      <c r="AB40" t="s">
        <v>526</v>
      </c>
    </row>
    <row r="41" spans="1:28" ht="12.95" customHeight="1" x14ac:dyDescent="0.2">
      <c r="A41" s="11"/>
      <c r="B41" s="11"/>
      <c r="C41" s="23" t="s">
        <v>26</v>
      </c>
      <c r="D41" s="50"/>
      <c r="E41" s="20">
        <v>0</v>
      </c>
      <c r="F41" s="20">
        <v>0</v>
      </c>
      <c r="G41" s="20">
        <v>0</v>
      </c>
      <c r="H41" s="20">
        <v>0</v>
      </c>
      <c r="I41" s="20">
        <v>0</v>
      </c>
      <c r="J41" s="20">
        <v>0</v>
      </c>
      <c r="K41"/>
      <c r="L41"/>
      <c r="M41"/>
      <c r="N41" s="95" t="s">
        <v>230</v>
      </c>
      <c r="O41" s="95"/>
      <c r="P41" s="95"/>
      <c r="Q41" s="95"/>
      <c r="R41" s="95"/>
      <c r="S41" s="95"/>
      <c r="T41" s="95"/>
      <c r="U41" s="95"/>
      <c r="V41" s="95"/>
      <c r="W41" s="95"/>
      <c r="AA41" t="s">
        <v>297</v>
      </c>
      <c r="AB41" t="s">
        <v>26</v>
      </c>
    </row>
    <row r="42" spans="1:28" ht="12.95" customHeight="1" x14ac:dyDescent="0.2">
      <c r="A42" s="11"/>
      <c r="B42" s="11"/>
      <c r="C42" s="23" t="s">
        <v>27</v>
      </c>
      <c r="D42" s="50"/>
      <c r="E42" s="20">
        <v>0</v>
      </c>
      <c r="F42" s="20">
        <v>0</v>
      </c>
      <c r="G42" s="20">
        <v>0</v>
      </c>
      <c r="H42" s="20">
        <v>0</v>
      </c>
      <c r="I42" s="20">
        <v>0</v>
      </c>
      <c r="J42" s="20">
        <v>0</v>
      </c>
      <c r="K42"/>
      <c r="L42"/>
      <c r="M42"/>
      <c r="N42" s="95" t="s">
        <v>230</v>
      </c>
      <c r="O42" s="95"/>
      <c r="P42" s="95"/>
      <c r="Q42" s="95"/>
      <c r="R42" s="95"/>
      <c r="S42" s="95"/>
      <c r="T42" s="95"/>
      <c r="U42" s="95"/>
      <c r="V42" s="95"/>
      <c r="W42" s="95"/>
      <c r="AA42" t="s">
        <v>298</v>
      </c>
      <c r="AB42" t="s">
        <v>27</v>
      </c>
    </row>
    <row r="43" spans="1:28" ht="12.95" customHeight="1" x14ac:dyDescent="0.2">
      <c r="A43" s="11"/>
      <c r="B43" s="22"/>
      <c r="C43" s="70" t="s">
        <v>144</v>
      </c>
      <c r="D43" s="50"/>
      <c r="E43" s="20">
        <v>0</v>
      </c>
      <c r="F43" s="20">
        <v>0</v>
      </c>
      <c r="G43" s="20">
        <v>0</v>
      </c>
      <c r="H43" s="20">
        <v>0</v>
      </c>
      <c r="I43" s="20">
        <v>0</v>
      </c>
      <c r="J43" s="20">
        <v>0</v>
      </c>
      <c r="K43"/>
      <c r="L43"/>
      <c r="M43"/>
      <c r="N43" s="95" t="s">
        <v>230</v>
      </c>
      <c r="O43" s="95"/>
      <c r="P43" s="95"/>
      <c r="Q43" s="95"/>
      <c r="R43" s="95"/>
      <c r="S43" s="95"/>
      <c r="T43" s="95"/>
      <c r="U43" s="95"/>
      <c r="V43" s="95"/>
      <c r="W43" s="95"/>
      <c r="AA43" t="s">
        <v>299</v>
      </c>
      <c r="AB43" t="s">
        <v>527</v>
      </c>
    </row>
    <row r="44" spans="1:28" ht="12.95" customHeight="1" x14ac:dyDescent="0.2">
      <c r="A44" s="91"/>
      <c r="B44" s="19" t="s">
        <v>28</v>
      </c>
      <c r="C44" s="17"/>
      <c r="D44" s="18"/>
      <c r="E44" s="34">
        <v>0</v>
      </c>
      <c r="F44" s="34">
        <v>0</v>
      </c>
      <c r="G44" s="34">
        <v>0</v>
      </c>
      <c r="H44" s="34">
        <v>0</v>
      </c>
      <c r="I44" s="34">
        <v>0</v>
      </c>
      <c r="J44" s="34">
        <v>0</v>
      </c>
      <c r="K44"/>
      <c r="L44"/>
      <c r="M44"/>
      <c r="N44" s="95" t="s">
        <v>230</v>
      </c>
      <c r="O44" s="112" t="b">
        <f t="shared" ref="O44:T44" si="9">ROUND(ABS(E44-SUM(E45:E50)),$J$2)&lt;=$O$5</f>
        <v>1</v>
      </c>
      <c r="P44" s="112" t="b">
        <f t="shared" si="9"/>
        <v>1</v>
      </c>
      <c r="Q44" s="112" t="b">
        <f t="shared" si="9"/>
        <v>1</v>
      </c>
      <c r="R44" s="112" t="b">
        <f t="shared" si="9"/>
        <v>1</v>
      </c>
      <c r="S44" s="112" t="b">
        <f t="shared" si="9"/>
        <v>1</v>
      </c>
      <c r="T44" s="112" t="b">
        <f t="shared" si="9"/>
        <v>1</v>
      </c>
      <c r="U44" s="93"/>
      <c r="V44" s="93"/>
      <c r="W44" s="93"/>
      <c r="AA44" t="s">
        <v>300</v>
      </c>
      <c r="AB44" t="s">
        <v>28</v>
      </c>
    </row>
    <row r="45" spans="1:28" ht="12.95" customHeight="1" x14ac:dyDescent="0.2">
      <c r="A45" s="11"/>
      <c r="B45" s="21"/>
      <c r="C45" s="23" t="s">
        <v>29</v>
      </c>
      <c r="D45" s="50"/>
      <c r="E45" s="20">
        <v>0</v>
      </c>
      <c r="F45" s="20">
        <v>0</v>
      </c>
      <c r="G45" s="20">
        <v>0</v>
      </c>
      <c r="H45" s="20">
        <v>0</v>
      </c>
      <c r="I45" s="20">
        <v>0</v>
      </c>
      <c r="J45" s="20">
        <v>0</v>
      </c>
      <c r="K45"/>
      <c r="L45"/>
      <c r="M45"/>
      <c r="N45" s="95" t="s">
        <v>230</v>
      </c>
      <c r="O45" s="95"/>
      <c r="P45" s="95"/>
      <c r="Q45" s="95"/>
      <c r="R45" s="95"/>
      <c r="S45" s="95"/>
      <c r="T45" s="95"/>
      <c r="U45" s="95"/>
      <c r="V45" s="95"/>
      <c r="W45" s="95"/>
      <c r="AA45" t="s">
        <v>301</v>
      </c>
      <c r="AB45" t="s">
        <v>29</v>
      </c>
    </row>
    <row r="46" spans="1:28" ht="12.95" customHeight="1" x14ac:dyDescent="0.2">
      <c r="A46" s="11"/>
      <c r="B46" s="11"/>
      <c r="C46" s="23" t="s">
        <v>30</v>
      </c>
      <c r="D46" s="50"/>
      <c r="E46" s="20">
        <v>0</v>
      </c>
      <c r="F46" s="20">
        <v>0</v>
      </c>
      <c r="G46" s="20">
        <v>0</v>
      </c>
      <c r="H46" s="20">
        <v>0</v>
      </c>
      <c r="I46" s="20">
        <v>0</v>
      </c>
      <c r="J46" s="20">
        <v>0</v>
      </c>
      <c r="K46"/>
      <c r="L46"/>
      <c r="M46"/>
      <c r="N46" s="95" t="s">
        <v>230</v>
      </c>
      <c r="O46" s="95"/>
      <c r="P46" s="95"/>
      <c r="Q46" s="95"/>
      <c r="R46" s="95"/>
      <c r="S46" s="95"/>
      <c r="T46" s="95"/>
      <c r="U46" s="95"/>
      <c r="V46" s="95"/>
      <c r="W46" s="95"/>
      <c r="AA46" t="s">
        <v>302</v>
      </c>
      <c r="AB46" t="s">
        <v>30</v>
      </c>
    </row>
    <row r="47" spans="1:28" ht="12.95" customHeight="1" x14ac:dyDescent="0.2">
      <c r="A47" s="11"/>
      <c r="B47" s="11"/>
      <c r="C47" s="23" t="s">
        <v>31</v>
      </c>
      <c r="D47" s="50"/>
      <c r="E47" s="20">
        <v>0</v>
      </c>
      <c r="F47" s="20">
        <v>0</v>
      </c>
      <c r="G47" s="20">
        <v>0</v>
      </c>
      <c r="H47" s="20">
        <v>0</v>
      </c>
      <c r="I47" s="20">
        <v>0</v>
      </c>
      <c r="J47" s="20">
        <v>0</v>
      </c>
      <c r="K47"/>
      <c r="L47"/>
      <c r="M47"/>
      <c r="N47" s="95" t="s">
        <v>230</v>
      </c>
      <c r="O47" s="95"/>
      <c r="P47" s="95"/>
      <c r="Q47" s="95"/>
      <c r="R47" s="95"/>
      <c r="S47" s="95"/>
      <c r="T47" s="95"/>
      <c r="U47" s="95"/>
      <c r="V47" s="95"/>
      <c r="W47" s="95"/>
      <c r="AA47" t="s">
        <v>303</v>
      </c>
      <c r="AB47" t="s">
        <v>31</v>
      </c>
    </row>
    <row r="48" spans="1:28" ht="12.95" customHeight="1" x14ac:dyDescent="0.2">
      <c r="A48" s="11"/>
      <c r="B48" s="11"/>
      <c r="C48" s="70" t="s">
        <v>145</v>
      </c>
      <c r="D48" s="72"/>
      <c r="E48" s="73">
        <v>0</v>
      </c>
      <c r="F48" s="73">
        <v>0</v>
      </c>
      <c r="G48" s="73">
        <v>0</v>
      </c>
      <c r="H48" s="73">
        <v>0</v>
      </c>
      <c r="I48" s="73">
        <v>0</v>
      </c>
      <c r="J48" s="73">
        <v>0</v>
      </c>
      <c r="K48"/>
      <c r="L48"/>
      <c r="M48"/>
      <c r="N48" s="95" t="s">
        <v>230</v>
      </c>
      <c r="O48" s="95"/>
      <c r="P48" s="95"/>
      <c r="Q48" s="95"/>
      <c r="R48" s="95"/>
      <c r="S48" s="95"/>
      <c r="T48" s="95"/>
      <c r="U48" s="95"/>
      <c r="V48" s="95"/>
      <c r="W48" s="95"/>
      <c r="AA48" t="s">
        <v>304</v>
      </c>
      <c r="AB48" t="s">
        <v>145</v>
      </c>
    </row>
    <row r="49" spans="1:28" ht="12.95" customHeight="1" x14ac:dyDescent="0.2">
      <c r="A49" s="11"/>
      <c r="B49" s="11"/>
      <c r="C49" s="71" t="s">
        <v>146</v>
      </c>
      <c r="D49" s="72"/>
      <c r="E49" s="73">
        <v>0</v>
      </c>
      <c r="F49" s="73">
        <v>0</v>
      </c>
      <c r="G49" s="73">
        <v>0</v>
      </c>
      <c r="H49" s="73">
        <v>0</v>
      </c>
      <c r="I49" s="73">
        <v>0</v>
      </c>
      <c r="J49" s="73">
        <v>0</v>
      </c>
      <c r="K49"/>
      <c r="L49"/>
      <c r="M49"/>
      <c r="N49" s="95" t="s">
        <v>230</v>
      </c>
      <c r="O49" s="95"/>
      <c r="P49" s="95"/>
      <c r="Q49" s="95"/>
      <c r="R49" s="95"/>
      <c r="S49" s="95"/>
      <c r="T49" s="95"/>
      <c r="U49" s="95"/>
      <c r="V49" s="95"/>
      <c r="W49" s="95"/>
      <c r="AA49" t="s">
        <v>305</v>
      </c>
      <c r="AB49" t="s">
        <v>146</v>
      </c>
    </row>
    <row r="50" spans="1:28" ht="12.95" customHeight="1" x14ac:dyDescent="0.2">
      <c r="A50" s="11"/>
      <c r="B50" s="22"/>
      <c r="C50" s="75" t="s">
        <v>147</v>
      </c>
      <c r="D50" s="50"/>
      <c r="E50" s="20">
        <v>0</v>
      </c>
      <c r="F50" s="20">
        <v>0</v>
      </c>
      <c r="G50" s="20">
        <v>0</v>
      </c>
      <c r="H50" s="20">
        <v>0</v>
      </c>
      <c r="I50" s="20">
        <v>0</v>
      </c>
      <c r="J50" s="20">
        <v>0</v>
      </c>
      <c r="K50"/>
      <c r="L50"/>
      <c r="M50"/>
      <c r="N50" s="95" t="s">
        <v>230</v>
      </c>
      <c r="O50" s="95"/>
      <c r="P50" s="95"/>
      <c r="Q50" s="95"/>
      <c r="R50" s="95"/>
      <c r="S50" s="95"/>
      <c r="T50" s="95"/>
      <c r="U50" s="95"/>
      <c r="V50" s="95"/>
      <c r="W50" s="95"/>
      <c r="AA50" t="s">
        <v>306</v>
      </c>
      <c r="AB50" t="s">
        <v>147</v>
      </c>
    </row>
    <row r="51" spans="1:28" ht="12.95" customHeight="1" thickBot="1" x14ac:dyDescent="0.25">
      <c r="A51" s="91"/>
      <c r="B51" s="74" t="s">
        <v>148</v>
      </c>
      <c r="C51" s="97"/>
      <c r="D51" s="98"/>
      <c r="E51" s="99">
        <v>0</v>
      </c>
      <c r="F51" s="99">
        <v>0</v>
      </c>
      <c r="G51" s="99">
        <v>0</v>
      </c>
      <c r="H51" s="99">
        <v>0</v>
      </c>
      <c r="I51" s="99">
        <v>0</v>
      </c>
      <c r="J51" s="99">
        <v>0</v>
      </c>
      <c r="K51"/>
      <c r="L51"/>
      <c r="M51"/>
      <c r="N51" s="95" t="s">
        <v>230</v>
      </c>
      <c r="O51" s="93"/>
      <c r="P51" s="93"/>
      <c r="Q51" s="93"/>
      <c r="R51" s="93"/>
      <c r="S51" s="93"/>
      <c r="T51" s="93"/>
      <c r="U51" s="93"/>
      <c r="V51" s="93"/>
      <c r="W51" s="93"/>
      <c r="AA51" t="s">
        <v>307</v>
      </c>
      <c r="AB51" t="s">
        <v>148</v>
      </c>
    </row>
    <row r="52" spans="1:28" ht="20.100000000000001" customHeight="1" thickBot="1" x14ac:dyDescent="0.25">
      <c r="A52" s="10" t="s">
        <v>222</v>
      </c>
      <c r="B52" s="10"/>
      <c r="C52" s="10"/>
      <c r="D52" s="10"/>
      <c r="E52" s="35">
        <v>0</v>
      </c>
      <c r="F52" s="35">
        <v>0</v>
      </c>
      <c r="G52" s="35">
        <v>0</v>
      </c>
      <c r="H52" s="35">
        <v>0</v>
      </c>
      <c r="I52" s="35">
        <v>0</v>
      </c>
      <c r="J52" s="35">
        <v>0</v>
      </c>
      <c r="K52"/>
      <c r="L52"/>
      <c r="M52"/>
      <c r="N52" s="95" t="s">
        <v>229</v>
      </c>
      <c r="O52" s="93" t="b">
        <f t="shared" ref="O52:T52" si="10">ROUND(ABS(E52-(E53+E61+E67+E72)),$J$2)&lt;=$O$5</f>
        <v>1</v>
      </c>
      <c r="P52" s="93" t="b">
        <f t="shared" si="10"/>
        <v>1</v>
      </c>
      <c r="Q52" s="93" t="b">
        <f t="shared" si="10"/>
        <v>1</v>
      </c>
      <c r="R52" s="93" t="b">
        <f t="shared" si="10"/>
        <v>1</v>
      </c>
      <c r="S52" s="93" t="b">
        <f t="shared" si="10"/>
        <v>1</v>
      </c>
      <c r="T52" s="93" t="b">
        <f t="shared" si="10"/>
        <v>1</v>
      </c>
      <c r="U52" s="93"/>
      <c r="V52" s="93"/>
      <c r="W52" s="93"/>
      <c r="AA52" t="s">
        <v>308</v>
      </c>
      <c r="AB52" t="s">
        <v>528</v>
      </c>
    </row>
    <row r="53" spans="1:28" ht="12.95" customHeight="1" x14ac:dyDescent="0.2">
      <c r="A53" s="100"/>
      <c r="B53" s="14" t="s">
        <v>32</v>
      </c>
      <c r="C53" s="14"/>
      <c r="D53" s="14"/>
      <c r="E53" s="92">
        <v>0</v>
      </c>
      <c r="F53" s="92">
        <v>0</v>
      </c>
      <c r="G53" s="92">
        <v>0</v>
      </c>
      <c r="H53" s="92">
        <v>0</v>
      </c>
      <c r="I53" s="92">
        <v>0</v>
      </c>
      <c r="J53" s="92">
        <v>0</v>
      </c>
      <c r="K53"/>
      <c r="L53"/>
      <c r="M53"/>
      <c r="N53" s="95" t="s">
        <v>230</v>
      </c>
      <c r="O53" s="93" t="b">
        <f t="shared" ref="O53:T53" si="11">ROUND(ABS(E53-SUM(E54:E60)),$J$2)&lt;=$O$5</f>
        <v>1</v>
      </c>
      <c r="P53" s="93" t="b">
        <f t="shared" si="11"/>
        <v>1</v>
      </c>
      <c r="Q53" s="93" t="b">
        <f t="shared" si="11"/>
        <v>1</v>
      </c>
      <c r="R53" s="93" t="b">
        <f t="shared" si="11"/>
        <v>1</v>
      </c>
      <c r="S53" s="93" t="b">
        <f t="shared" si="11"/>
        <v>1</v>
      </c>
      <c r="T53" s="93" t="b">
        <f t="shared" si="11"/>
        <v>1</v>
      </c>
      <c r="U53" s="93"/>
      <c r="V53" s="93"/>
      <c r="W53" s="93"/>
      <c r="AA53" t="s">
        <v>309</v>
      </c>
      <c r="AB53" t="s">
        <v>32</v>
      </c>
    </row>
    <row r="54" spans="1:28" ht="12.95" customHeight="1" x14ac:dyDescent="0.2">
      <c r="A54" s="12"/>
      <c r="B54" s="27"/>
      <c r="C54" s="23" t="s">
        <v>33</v>
      </c>
      <c r="D54" s="23"/>
      <c r="E54" s="20">
        <v>0</v>
      </c>
      <c r="F54" s="20">
        <v>0</v>
      </c>
      <c r="G54" s="20">
        <v>0</v>
      </c>
      <c r="H54" s="20">
        <v>0</v>
      </c>
      <c r="I54" s="20">
        <v>0</v>
      </c>
      <c r="J54" s="20">
        <v>0</v>
      </c>
      <c r="K54"/>
      <c r="L54"/>
      <c r="M54"/>
      <c r="N54" s="95" t="s">
        <v>230</v>
      </c>
      <c r="O54" s="95"/>
      <c r="P54" s="95"/>
      <c r="Q54" s="95"/>
      <c r="R54" s="95"/>
      <c r="S54" s="95"/>
      <c r="T54" s="95"/>
      <c r="U54" s="95"/>
      <c r="V54" s="95"/>
      <c r="W54" s="95"/>
      <c r="AA54" t="s">
        <v>310</v>
      </c>
      <c r="AB54" t="s">
        <v>33</v>
      </c>
    </row>
    <row r="55" spans="1:28" ht="12.95" customHeight="1" x14ac:dyDescent="0.2">
      <c r="A55" s="12"/>
      <c r="B55" s="28"/>
      <c r="C55" s="23" t="s">
        <v>34</v>
      </c>
      <c r="D55" s="23"/>
      <c r="E55" s="20">
        <v>0</v>
      </c>
      <c r="F55" s="20">
        <v>0</v>
      </c>
      <c r="G55" s="20">
        <v>0</v>
      </c>
      <c r="H55" s="20">
        <v>0</v>
      </c>
      <c r="I55" s="20">
        <v>0</v>
      </c>
      <c r="J55" s="20">
        <v>0</v>
      </c>
      <c r="K55"/>
      <c r="L55"/>
      <c r="M55"/>
      <c r="N55" s="95" t="s">
        <v>230</v>
      </c>
      <c r="O55" s="95"/>
      <c r="P55" s="95"/>
      <c r="Q55" s="95"/>
      <c r="R55" s="95"/>
      <c r="S55" s="95"/>
      <c r="T55" s="95"/>
      <c r="U55" s="95"/>
      <c r="V55" s="95"/>
      <c r="W55" s="95"/>
      <c r="AA55" t="s">
        <v>311</v>
      </c>
      <c r="AB55" t="s">
        <v>529</v>
      </c>
    </row>
    <row r="56" spans="1:28" ht="12.95" customHeight="1" x14ac:dyDescent="0.2">
      <c r="A56" s="12"/>
      <c r="B56" s="28"/>
      <c r="C56" s="23" t="s">
        <v>35</v>
      </c>
      <c r="D56" s="23"/>
      <c r="E56" s="20">
        <v>0</v>
      </c>
      <c r="F56" s="20">
        <v>0</v>
      </c>
      <c r="G56" s="20">
        <v>0</v>
      </c>
      <c r="H56" s="20">
        <v>0</v>
      </c>
      <c r="I56" s="20">
        <v>0</v>
      </c>
      <c r="J56" s="20">
        <v>0</v>
      </c>
      <c r="K56"/>
      <c r="L56"/>
      <c r="M56"/>
      <c r="N56" s="95" t="s">
        <v>230</v>
      </c>
      <c r="O56" s="95"/>
      <c r="P56" s="95"/>
      <c r="Q56" s="95"/>
      <c r="R56" s="95"/>
      <c r="S56" s="95"/>
      <c r="T56" s="95"/>
      <c r="U56" s="95"/>
      <c r="V56" s="95"/>
      <c r="W56" s="95"/>
      <c r="AA56" t="s">
        <v>312</v>
      </c>
      <c r="AB56" t="s">
        <v>35</v>
      </c>
    </row>
    <row r="57" spans="1:28" ht="12.95" customHeight="1" x14ac:dyDescent="0.2">
      <c r="A57" s="12"/>
      <c r="B57" s="28"/>
      <c r="C57" s="23" t="s">
        <v>36</v>
      </c>
      <c r="D57" s="23"/>
      <c r="E57" s="20">
        <v>0</v>
      </c>
      <c r="F57" s="20">
        <v>0</v>
      </c>
      <c r="G57" s="20">
        <v>0</v>
      </c>
      <c r="H57" s="20">
        <v>0</v>
      </c>
      <c r="I57" s="20">
        <v>0</v>
      </c>
      <c r="J57" s="20">
        <v>0</v>
      </c>
      <c r="K57"/>
      <c r="L57"/>
      <c r="M57"/>
      <c r="N57" s="95" t="s">
        <v>230</v>
      </c>
      <c r="O57" s="95"/>
      <c r="P57" s="95"/>
      <c r="Q57" s="95"/>
      <c r="R57" s="95"/>
      <c r="S57" s="95"/>
      <c r="T57" s="95"/>
      <c r="U57" s="95"/>
      <c r="V57" s="95"/>
      <c r="W57" s="95"/>
      <c r="AA57" t="s">
        <v>313</v>
      </c>
      <c r="AB57" t="s">
        <v>530</v>
      </c>
    </row>
    <row r="58" spans="1:28" ht="12.95" customHeight="1" x14ac:dyDescent="0.2">
      <c r="A58" s="12"/>
      <c r="B58" s="28"/>
      <c r="C58" s="23" t="s">
        <v>37</v>
      </c>
      <c r="D58" s="23"/>
      <c r="E58" s="20">
        <v>0</v>
      </c>
      <c r="F58" s="20">
        <v>0</v>
      </c>
      <c r="G58" s="20">
        <v>0</v>
      </c>
      <c r="H58" s="20">
        <v>0</v>
      </c>
      <c r="I58" s="20">
        <v>0</v>
      </c>
      <c r="J58" s="20">
        <v>0</v>
      </c>
      <c r="K58"/>
      <c r="L58"/>
      <c r="M58"/>
      <c r="N58" s="95" t="s">
        <v>230</v>
      </c>
      <c r="O58" s="95"/>
      <c r="P58" s="95"/>
      <c r="Q58" s="95"/>
      <c r="R58" s="95"/>
      <c r="S58" s="95"/>
      <c r="T58" s="95"/>
      <c r="U58" s="95"/>
      <c r="V58" s="95"/>
      <c r="W58" s="95"/>
      <c r="AA58" t="s">
        <v>314</v>
      </c>
      <c r="AB58" t="s">
        <v>37</v>
      </c>
    </row>
    <row r="59" spans="1:28" ht="12.95" customHeight="1" x14ac:dyDescent="0.2">
      <c r="A59" s="12"/>
      <c r="B59" s="28"/>
      <c r="C59" s="23" t="s">
        <v>38</v>
      </c>
      <c r="D59" s="23"/>
      <c r="E59" s="20">
        <v>0</v>
      </c>
      <c r="F59" s="20">
        <v>0</v>
      </c>
      <c r="G59" s="20">
        <v>0</v>
      </c>
      <c r="H59" s="20">
        <v>0</v>
      </c>
      <c r="I59" s="20">
        <v>0</v>
      </c>
      <c r="J59" s="20">
        <v>0</v>
      </c>
      <c r="K59"/>
      <c r="L59"/>
      <c r="M59"/>
      <c r="N59" s="95" t="s">
        <v>230</v>
      </c>
      <c r="O59" s="95"/>
      <c r="P59" s="95"/>
      <c r="Q59" s="95"/>
      <c r="R59" s="95"/>
      <c r="S59" s="95"/>
      <c r="T59" s="95"/>
      <c r="U59" s="95"/>
      <c r="V59" s="95"/>
      <c r="W59" s="95"/>
      <c r="AA59" t="s">
        <v>315</v>
      </c>
      <c r="AB59" t="s">
        <v>38</v>
      </c>
    </row>
    <row r="60" spans="1:28" ht="12.95" customHeight="1" x14ac:dyDescent="0.2">
      <c r="A60" s="12"/>
      <c r="B60" s="29"/>
      <c r="C60" s="70" t="s">
        <v>149</v>
      </c>
      <c r="D60" s="23"/>
      <c r="E60" s="20">
        <v>0</v>
      </c>
      <c r="F60" s="20">
        <v>0</v>
      </c>
      <c r="G60" s="20">
        <v>0</v>
      </c>
      <c r="H60" s="20">
        <v>0</v>
      </c>
      <c r="I60" s="20">
        <v>0</v>
      </c>
      <c r="J60" s="20">
        <v>0</v>
      </c>
      <c r="K60"/>
      <c r="L60"/>
      <c r="M60"/>
      <c r="N60" s="95" t="s">
        <v>230</v>
      </c>
      <c r="O60" s="95"/>
      <c r="P60" s="95"/>
      <c r="Q60" s="95"/>
      <c r="R60" s="95"/>
      <c r="S60" s="95"/>
      <c r="T60" s="95"/>
      <c r="U60" s="95"/>
      <c r="V60" s="95"/>
      <c r="W60" s="95"/>
      <c r="AA60" t="s">
        <v>316</v>
      </c>
      <c r="AB60" t="s">
        <v>149</v>
      </c>
    </row>
    <row r="61" spans="1:28" ht="12.95" customHeight="1" x14ac:dyDescent="0.2">
      <c r="A61" s="100"/>
      <c r="B61" s="17" t="s">
        <v>39</v>
      </c>
      <c r="C61" s="17"/>
      <c r="D61" s="17"/>
      <c r="E61" s="34">
        <v>0</v>
      </c>
      <c r="F61" s="34">
        <v>0</v>
      </c>
      <c r="G61" s="34">
        <v>0</v>
      </c>
      <c r="H61" s="34">
        <v>0</v>
      </c>
      <c r="I61" s="34">
        <v>0</v>
      </c>
      <c r="J61" s="34">
        <v>0</v>
      </c>
      <c r="K61"/>
      <c r="L61"/>
      <c r="M61"/>
      <c r="N61" s="95" t="s">
        <v>230</v>
      </c>
      <c r="O61" s="93" t="b">
        <f t="shared" ref="O61:T61" si="12">ROUND(ABS(E61-SUM(E62:E66)),$J$2)&lt;=$O$5</f>
        <v>1</v>
      </c>
      <c r="P61" s="93" t="b">
        <f t="shared" si="12"/>
        <v>1</v>
      </c>
      <c r="Q61" s="93" t="b">
        <f t="shared" si="12"/>
        <v>1</v>
      </c>
      <c r="R61" s="93" t="b">
        <f t="shared" si="12"/>
        <v>1</v>
      </c>
      <c r="S61" s="93" t="b">
        <f t="shared" si="12"/>
        <v>1</v>
      </c>
      <c r="T61" s="93" t="b">
        <f t="shared" si="12"/>
        <v>1</v>
      </c>
      <c r="U61" s="93"/>
      <c r="V61" s="93"/>
      <c r="W61" s="93"/>
      <c r="AA61" t="s">
        <v>317</v>
      </c>
      <c r="AB61" t="s">
        <v>39</v>
      </c>
    </row>
    <row r="62" spans="1:28" ht="12.95" customHeight="1" x14ac:dyDescent="0.2">
      <c r="A62" s="12"/>
      <c r="B62" s="71"/>
      <c r="C62" s="23" t="s">
        <v>40</v>
      </c>
      <c r="D62" s="23"/>
      <c r="E62" s="20">
        <v>0</v>
      </c>
      <c r="F62" s="20">
        <v>0</v>
      </c>
      <c r="G62" s="20">
        <v>0</v>
      </c>
      <c r="H62" s="20">
        <v>0</v>
      </c>
      <c r="I62" s="20">
        <v>0</v>
      </c>
      <c r="J62" s="20">
        <v>0</v>
      </c>
      <c r="K62"/>
      <c r="L62"/>
      <c r="M62"/>
      <c r="N62" s="95" t="s">
        <v>230</v>
      </c>
      <c r="O62" s="95"/>
      <c r="P62" s="95"/>
      <c r="Q62" s="95"/>
      <c r="R62" s="95"/>
      <c r="S62" s="95"/>
      <c r="T62" s="95"/>
      <c r="U62" s="95"/>
      <c r="V62" s="95"/>
      <c r="W62" s="95"/>
      <c r="AA62" t="s">
        <v>318</v>
      </c>
      <c r="AB62" t="s">
        <v>531</v>
      </c>
    </row>
    <row r="63" spans="1:28" ht="12.95" customHeight="1" x14ac:dyDescent="0.2">
      <c r="A63" s="12"/>
      <c r="B63" s="28"/>
      <c r="C63" s="23" t="s">
        <v>41</v>
      </c>
      <c r="D63" s="23"/>
      <c r="E63" s="20">
        <v>0</v>
      </c>
      <c r="F63" s="20">
        <v>0</v>
      </c>
      <c r="G63" s="20">
        <v>0</v>
      </c>
      <c r="H63" s="20">
        <v>0</v>
      </c>
      <c r="I63" s="20">
        <v>0</v>
      </c>
      <c r="J63" s="20">
        <v>0</v>
      </c>
      <c r="K63"/>
      <c r="L63"/>
      <c r="M63"/>
      <c r="N63" s="95" t="s">
        <v>230</v>
      </c>
      <c r="O63" s="95"/>
      <c r="P63" s="95"/>
      <c r="Q63" s="95"/>
      <c r="R63" s="95"/>
      <c r="S63" s="95"/>
      <c r="T63" s="95"/>
      <c r="U63" s="95"/>
      <c r="V63" s="95"/>
      <c r="W63" s="95"/>
      <c r="AA63" t="s">
        <v>319</v>
      </c>
      <c r="AB63" t="s">
        <v>41</v>
      </c>
    </row>
    <row r="64" spans="1:28" ht="12.95" customHeight="1" x14ac:dyDescent="0.2">
      <c r="A64" s="12"/>
      <c r="B64" s="28"/>
      <c r="C64" s="23" t="s">
        <v>150</v>
      </c>
      <c r="D64" s="23"/>
      <c r="E64" s="20">
        <v>0</v>
      </c>
      <c r="F64" s="20">
        <v>0</v>
      </c>
      <c r="G64" s="20">
        <v>0</v>
      </c>
      <c r="H64" s="20">
        <v>0</v>
      </c>
      <c r="I64" s="20">
        <v>0</v>
      </c>
      <c r="J64" s="20">
        <v>0</v>
      </c>
      <c r="K64"/>
      <c r="L64"/>
      <c r="M64"/>
      <c r="N64" s="95" t="s">
        <v>230</v>
      </c>
      <c r="O64" s="95"/>
      <c r="P64" s="95"/>
      <c r="Q64" s="95"/>
      <c r="R64" s="95"/>
      <c r="S64" s="95"/>
      <c r="T64" s="95"/>
      <c r="U64" s="95"/>
      <c r="V64" s="95"/>
      <c r="W64" s="95"/>
      <c r="AA64" t="s">
        <v>320</v>
      </c>
      <c r="AB64" t="s">
        <v>150</v>
      </c>
    </row>
    <row r="65" spans="1:28" ht="12.95" customHeight="1" x14ac:dyDescent="0.2">
      <c r="A65" s="12"/>
      <c r="B65" s="28"/>
      <c r="C65" s="23" t="s">
        <v>42</v>
      </c>
      <c r="D65" s="23"/>
      <c r="E65" s="20">
        <v>0</v>
      </c>
      <c r="F65" s="20">
        <v>0</v>
      </c>
      <c r="G65" s="20">
        <v>0</v>
      </c>
      <c r="H65" s="20">
        <v>0</v>
      </c>
      <c r="I65" s="20">
        <v>0</v>
      </c>
      <c r="J65" s="20">
        <v>0</v>
      </c>
      <c r="K65"/>
      <c r="L65"/>
      <c r="M65"/>
      <c r="N65" s="95" t="s">
        <v>230</v>
      </c>
      <c r="O65" s="95"/>
      <c r="P65" s="95"/>
      <c r="Q65" s="95"/>
      <c r="R65" s="95"/>
      <c r="S65" s="95"/>
      <c r="T65" s="95"/>
      <c r="U65" s="95"/>
      <c r="V65" s="95"/>
      <c r="W65" s="95"/>
      <c r="AA65" t="s">
        <v>321</v>
      </c>
      <c r="AB65" t="s">
        <v>42</v>
      </c>
    </row>
    <row r="66" spans="1:28" ht="12.95" customHeight="1" x14ac:dyDescent="0.2">
      <c r="A66" s="12"/>
      <c r="B66" s="29"/>
      <c r="C66" s="70" t="s">
        <v>151</v>
      </c>
      <c r="D66" s="23"/>
      <c r="E66" s="20">
        <v>0</v>
      </c>
      <c r="F66" s="20">
        <v>0</v>
      </c>
      <c r="G66" s="20">
        <v>0</v>
      </c>
      <c r="H66" s="20">
        <v>0</v>
      </c>
      <c r="I66" s="20">
        <v>0</v>
      </c>
      <c r="J66" s="20">
        <v>0</v>
      </c>
      <c r="K66"/>
      <c r="L66"/>
      <c r="M66"/>
      <c r="N66" s="95" t="s">
        <v>230</v>
      </c>
      <c r="O66" s="95"/>
      <c r="P66" s="95"/>
      <c r="Q66" s="95"/>
      <c r="R66" s="95"/>
      <c r="S66" s="95"/>
      <c r="T66" s="95"/>
      <c r="U66" s="95"/>
      <c r="V66" s="95"/>
      <c r="W66" s="95"/>
      <c r="AA66" t="s">
        <v>322</v>
      </c>
      <c r="AB66" t="s">
        <v>151</v>
      </c>
    </row>
    <row r="67" spans="1:28" ht="12.95" customHeight="1" x14ac:dyDescent="0.2">
      <c r="A67" s="100"/>
      <c r="B67" s="17" t="s">
        <v>235</v>
      </c>
      <c r="C67" s="17"/>
      <c r="D67" s="17"/>
      <c r="E67" s="34">
        <v>0</v>
      </c>
      <c r="F67" s="34">
        <v>0</v>
      </c>
      <c r="G67" s="34">
        <v>0</v>
      </c>
      <c r="H67" s="34">
        <v>0</v>
      </c>
      <c r="I67" s="34">
        <v>0</v>
      </c>
      <c r="J67" s="34">
        <v>0</v>
      </c>
      <c r="K67"/>
      <c r="L67"/>
      <c r="M67"/>
      <c r="N67" s="95" t="s">
        <v>230</v>
      </c>
      <c r="O67" s="93" t="b">
        <f t="shared" ref="O67:T67" si="13">ROUND(ABS(E67-SUM(E68:E71)),$J$2)&lt;=$O$5</f>
        <v>1</v>
      </c>
      <c r="P67" s="93" t="b">
        <f t="shared" si="13"/>
        <v>1</v>
      </c>
      <c r="Q67" s="93" t="b">
        <f t="shared" si="13"/>
        <v>1</v>
      </c>
      <c r="R67" s="93" t="b">
        <f t="shared" si="13"/>
        <v>1</v>
      </c>
      <c r="S67" s="93" t="b">
        <f t="shared" si="13"/>
        <v>1</v>
      </c>
      <c r="T67" s="93" t="b">
        <f t="shared" si="13"/>
        <v>1</v>
      </c>
      <c r="U67" s="93"/>
      <c r="V67" s="93"/>
      <c r="W67" s="93"/>
      <c r="AA67" t="s">
        <v>323</v>
      </c>
      <c r="AB67" t="s">
        <v>235</v>
      </c>
    </row>
    <row r="68" spans="1:28" ht="12.95" customHeight="1" x14ac:dyDescent="0.2">
      <c r="A68" s="12"/>
      <c r="B68" s="27"/>
      <c r="C68" s="23" t="s">
        <v>236</v>
      </c>
      <c r="D68" s="23"/>
      <c r="E68" s="20">
        <v>0</v>
      </c>
      <c r="F68" s="20">
        <v>0</v>
      </c>
      <c r="G68" s="20">
        <v>0</v>
      </c>
      <c r="H68" s="20">
        <v>0</v>
      </c>
      <c r="I68" s="20">
        <v>0</v>
      </c>
      <c r="J68" s="20">
        <v>0</v>
      </c>
      <c r="K68"/>
      <c r="L68"/>
      <c r="M68"/>
      <c r="N68" s="95" t="s">
        <v>230</v>
      </c>
      <c r="O68" s="95"/>
      <c r="P68" s="95"/>
      <c r="Q68" s="95"/>
      <c r="R68" s="95"/>
      <c r="S68" s="95"/>
      <c r="T68" s="95"/>
      <c r="U68" s="95"/>
      <c r="V68" s="95"/>
      <c r="W68" s="95"/>
      <c r="AA68" t="s">
        <v>324</v>
      </c>
      <c r="AB68" t="s">
        <v>236</v>
      </c>
    </row>
    <row r="69" spans="1:28" ht="12.95" customHeight="1" x14ac:dyDescent="0.2">
      <c r="A69" s="12"/>
      <c r="B69" s="28"/>
      <c r="C69" s="23" t="s">
        <v>237</v>
      </c>
      <c r="D69" s="23"/>
      <c r="E69" s="20">
        <v>0</v>
      </c>
      <c r="F69" s="20">
        <v>0</v>
      </c>
      <c r="G69" s="20">
        <v>0</v>
      </c>
      <c r="H69" s="20">
        <v>0</v>
      </c>
      <c r="I69" s="20">
        <v>0</v>
      </c>
      <c r="J69" s="20">
        <v>0</v>
      </c>
      <c r="K69"/>
      <c r="L69"/>
      <c r="M69"/>
      <c r="N69" s="95" t="s">
        <v>230</v>
      </c>
      <c r="O69" s="95"/>
      <c r="P69" s="95"/>
      <c r="Q69" s="95"/>
      <c r="R69" s="95"/>
      <c r="S69" s="95"/>
      <c r="T69" s="95"/>
      <c r="U69" s="95"/>
      <c r="V69" s="95"/>
      <c r="W69" s="95"/>
      <c r="AA69" t="s">
        <v>325</v>
      </c>
      <c r="AB69" t="s">
        <v>237</v>
      </c>
    </row>
    <row r="70" spans="1:28" ht="12.95" customHeight="1" x14ac:dyDescent="0.2">
      <c r="A70" s="12"/>
      <c r="B70" s="28"/>
      <c r="C70" s="23" t="s">
        <v>152</v>
      </c>
      <c r="D70" s="71"/>
      <c r="E70" s="73">
        <v>0</v>
      </c>
      <c r="F70" s="73">
        <v>0</v>
      </c>
      <c r="G70" s="73">
        <v>0</v>
      </c>
      <c r="H70" s="73">
        <v>0</v>
      </c>
      <c r="I70" s="73">
        <v>0</v>
      </c>
      <c r="J70" s="73">
        <v>0</v>
      </c>
      <c r="K70"/>
      <c r="L70"/>
      <c r="M70"/>
      <c r="N70" s="95" t="s">
        <v>230</v>
      </c>
      <c r="O70" s="95"/>
      <c r="P70" s="95"/>
      <c r="Q70" s="95"/>
      <c r="R70" s="95"/>
      <c r="S70" s="95"/>
      <c r="T70" s="95"/>
      <c r="U70" s="95"/>
      <c r="V70" s="95"/>
      <c r="W70" s="95"/>
      <c r="AA70" t="s">
        <v>326</v>
      </c>
      <c r="AB70" t="s">
        <v>532</v>
      </c>
    </row>
    <row r="71" spans="1:28" ht="12.95" customHeight="1" x14ac:dyDescent="0.2">
      <c r="A71" s="12"/>
      <c r="B71" s="29"/>
      <c r="C71" s="70" t="s">
        <v>238</v>
      </c>
      <c r="D71" s="71"/>
      <c r="E71" s="73">
        <v>0</v>
      </c>
      <c r="F71" s="73">
        <v>0</v>
      </c>
      <c r="G71" s="73">
        <v>0</v>
      </c>
      <c r="H71" s="73">
        <v>0</v>
      </c>
      <c r="I71" s="73">
        <v>0</v>
      </c>
      <c r="J71" s="73">
        <v>0</v>
      </c>
      <c r="K71"/>
      <c r="L71"/>
      <c r="M71"/>
      <c r="N71" s="95" t="s">
        <v>230</v>
      </c>
      <c r="O71" s="95"/>
      <c r="P71" s="95"/>
      <c r="Q71" s="95"/>
      <c r="R71" s="95"/>
      <c r="S71" s="95"/>
      <c r="T71" s="95"/>
      <c r="U71" s="95"/>
      <c r="V71" s="95"/>
      <c r="W71" s="95"/>
      <c r="AA71" t="s">
        <v>327</v>
      </c>
      <c r="AB71" t="s">
        <v>238</v>
      </c>
    </row>
    <row r="72" spans="1:28" ht="12.95" customHeight="1" thickBot="1" x14ac:dyDescent="0.25">
      <c r="A72" s="101"/>
      <c r="B72" s="74" t="s">
        <v>154</v>
      </c>
      <c r="C72" s="24"/>
      <c r="D72" s="24"/>
      <c r="E72" s="102">
        <v>0</v>
      </c>
      <c r="F72" s="102">
        <v>0</v>
      </c>
      <c r="G72" s="102">
        <v>0</v>
      </c>
      <c r="H72" s="103">
        <v>0</v>
      </c>
      <c r="I72" s="103">
        <v>0</v>
      </c>
      <c r="J72" s="103">
        <v>0</v>
      </c>
      <c r="K72"/>
      <c r="L72"/>
      <c r="M72"/>
      <c r="N72" s="95" t="s">
        <v>230</v>
      </c>
      <c r="O72" s="93"/>
      <c r="P72" s="93"/>
      <c r="Q72" s="93"/>
      <c r="R72" s="93"/>
      <c r="S72" s="93"/>
      <c r="T72" s="93"/>
      <c r="U72" s="93"/>
      <c r="V72" s="93"/>
      <c r="W72" s="93"/>
      <c r="AA72" t="s">
        <v>328</v>
      </c>
      <c r="AB72" t="s">
        <v>154</v>
      </c>
    </row>
    <row r="73" spans="1:28" ht="20.100000000000001" customHeight="1" thickBot="1" x14ac:dyDescent="0.25">
      <c r="A73" s="10" t="s">
        <v>223</v>
      </c>
      <c r="B73" s="10"/>
      <c r="C73" s="10"/>
      <c r="D73" s="10"/>
      <c r="E73" s="35">
        <v>0</v>
      </c>
      <c r="F73" s="35">
        <v>0</v>
      </c>
      <c r="G73" s="35">
        <v>0</v>
      </c>
      <c r="H73" s="35">
        <v>0</v>
      </c>
      <c r="I73" s="35">
        <v>0</v>
      </c>
      <c r="J73" s="35">
        <v>0</v>
      </c>
      <c r="K73"/>
      <c r="L73"/>
      <c r="M73"/>
      <c r="N73" s="95" t="s">
        <v>229</v>
      </c>
      <c r="O73" s="93" t="b">
        <f t="shared" ref="O73:T73" si="14">ROUND(ABS(E73-(E74+E79+E84+E90+E106+E112+E116+E117)),$J$2)&lt;=$O$5</f>
        <v>1</v>
      </c>
      <c r="P73" s="93" t="b">
        <f t="shared" si="14"/>
        <v>1</v>
      </c>
      <c r="Q73" s="93" t="b">
        <f t="shared" si="14"/>
        <v>1</v>
      </c>
      <c r="R73" s="93" t="b">
        <f t="shared" si="14"/>
        <v>1</v>
      </c>
      <c r="S73" s="93" t="b">
        <f t="shared" si="14"/>
        <v>1</v>
      </c>
      <c r="T73" s="93" t="b">
        <f t="shared" si="14"/>
        <v>1</v>
      </c>
      <c r="U73" s="93"/>
      <c r="V73" s="93"/>
      <c r="W73" s="93"/>
      <c r="AA73" t="s">
        <v>329</v>
      </c>
      <c r="AB73" t="s">
        <v>533</v>
      </c>
    </row>
    <row r="74" spans="1:28" ht="12.95" customHeight="1" x14ac:dyDescent="0.2">
      <c r="A74" s="104"/>
      <c r="B74" s="14" t="s">
        <v>46</v>
      </c>
      <c r="C74" s="14"/>
      <c r="D74" s="14"/>
      <c r="E74" s="92">
        <v>0</v>
      </c>
      <c r="F74" s="92">
        <v>0</v>
      </c>
      <c r="G74" s="92">
        <v>0</v>
      </c>
      <c r="H74" s="92">
        <v>0</v>
      </c>
      <c r="I74" s="92">
        <v>0</v>
      </c>
      <c r="J74" s="92">
        <v>0</v>
      </c>
      <c r="K74"/>
      <c r="L74"/>
      <c r="M74"/>
      <c r="N74" s="95" t="s">
        <v>230</v>
      </c>
      <c r="O74" s="93" t="b">
        <f t="shared" ref="O74:T74" si="15">ROUND(ABS(E74-SUM(E75:E78)),$J$2)&lt;=$O$5</f>
        <v>1</v>
      </c>
      <c r="P74" s="93" t="b">
        <f t="shared" si="15"/>
        <v>1</v>
      </c>
      <c r="Q74" s="93" t="b">
        <f t="shared" si="15"/>
        <v>1</v>
      </c>
      <c r="R74" s="93" t="b">
        <f t="shared" si="15"/>
        <v>1</v>
      </c>
      <c r="S74" s="93" t="b">
        <f t="shared" si="15"/>
        <v>1</v>
      </c>
      <c r="T74" s="93" t="b">
        <f t="shared" si="15"/>
        <v>1</v>
      </c>
      <c r="U74" s="93"/>
      <c r="V74" s="93"/>
      <c r="W74" s="93"/>
      <c r="AA74" t="s">
        <v>330</v>
      </c>
      <c r="AB74" t="s">
        <v>46</v>
      </c>
    </row>
    <row r="75" spans="1:28" ht="12.95" customHeight="1" x14ac:dyDescent="0.2">
      <c r="A75" s="12"/>
      <c r="B75" s="27"/>
      <c r="C75" s="23" t="s">
        <v>47</v>
      </c>
      <c r="D75" s="23"/>
      <c r="E75" s="36">
        <v>0</v>
      </c>
      <c r="F75" s="36">
        <v>0</v>
      </c>
      <c r="G75" s="36">
        <v>0</v>
      </c>
      <c r="H75" s="20">
        <v>0</v>
      </c>
      <c r="I75" s="20">
        <v>0</v>
      </c>
      <c r="J75" s="20">
        <v>0</v>
      </c>
      <c r="K75"/>
      <c r="L75"/>
      <c r="M75"/>
      <c r="N75" s="95" t="s">
        <v>230</v>
      </c>
      <c r="O75" s="95"/>
      <c r="P75" s="95"/>
      <c r="Q75" s="95"/>
      <c r="R75" s="95"/>
      <c r="S75" s="95"/>
      <c r="T75" s="95"/>
      <c r="U75" s="95"/>
      <c r="V75" s="95"/>
      <c r="W75" s="95"/>
      <c r="AA75" t="s">
        <v>331</v>
      </c>
      <c r="AB75" t="s">
        <v>47</v>
      </c>
    </row>
    <row r="76" spans="1:28" ht="12.95" customHeight="1" x14ac:dyDescent="0.2">
      <c r="A76" s="12"/>
      <c r="B76" s="28"/>
      <c r="C76" s="23" t="s">
        <v>155</v>
      </c>
      <c r="D76" s="23"/>
      <c r="E76" s="36">
        <v>0</v>
      </c>
      <c r="F76" s="36">
        <v>0</v>
      </c>
      <c r="G76" s="36">
        <v>0</v>
      </c>
      <c r="H76" s="20">
        <v>0</v>
      </c>
      <c r="I76" s="20">
        <v>0</v>
      </c>
      <c r="J76" s="20">
        <v>0</v>
      </c>
      <c r="K76"/>
      <c r="L76"/>
      <c r="M76"/>
      <c r="N76" s="95" t="s">
        <v>230</v>
      </c>
      <c r="O76" s="95"/>
      <c r="P76" s="95"/>
      <c r="Q76" s="95"/>
      <c r="R76" s="95"/>
      <c r="S76" s="95"/>
      <c r="T76" s="95"/>
      <c r="U76" s="95"/>
      <c r="V76" s="95"/>
      <c r="W76" s="95"/>
      <c r="AA76" t="s">
        <v>332</v>
      </c>
      <c r="AB76" t="s">
        <v>534</v>
      </c>
    </row>
    <row r="77" spans="1:28" ht="12.95" customHeight="1" x14ac:dyDescent="0.2">
      <c r="A77" s="12"/>
      <c r="B77" s="28"/>
      <c r="C77" s="23" t="s">
        <v>48</v>
      </c>
      <c r="D77" s="23"/>
      <c r="E77" s="20">
        <v>0</v>
      </c>
      <c r="F77" s="20">
        <v>0</v>
      </c>
      <c r="G77" s="20">
        <v>0</v>
      </c>
      <c r="H77" s="20">
        <v>0</v>
      </c>
      <c r="I77" s="20">
        <v>0</v>
      </c>
      <c r="J77" s="20">
        <v>0</v>
      </c>
      <c r="K77"/>
      <c r="L77"/>
      <c r="M77"/>
      <c r="N77" s="95" t="s">
        <v>230</v>
      </c>
      <c r="O77" s="95"/>
      <c r="P77" s="95"/>
      <c r="Q77" s="95"/>
      <c r="R77" s="95"/>
      <c r="S77" s="95"/>
      <c r="T77" s="95"/>
      <c r="U77" s="95"/>
      <c r="V77" s="95"/>
      <c r="W77" s="95"/>
      <c r="AA77" t="s">
        <v>333</v>
      </c>
      <c r="AB77" t="s">
        <v>48</v>
      </c>
    </row>
    <row r="78" spans="1:28" ht="12.95" customHeight="1" x14ac:dyDescent="0.2">
      <c r="A78" s="12"/>
      <c r="B78" s="29"/>
      <c r="C78" s="70" t="s">
        <v>156</v>
      </c>
      <c r="D78" s="23"/>
      <c r="E78" s="20">
        <v>0</v>
      </c>
      <c r="F78" s="20">
        <v>0</v>
      </c>
      <c r="G78" s="20">
        <v>0</v>
      </c>
      <c r="H78" s="20">
        <v>0</v>
      </c>
      <c r="I78" s="20">
        <v>0</v>
      </c>
      <c r="J78" s="20">
        <v>0</v>
      </c>
      <c r="K78"/>
      <c r="L78"/>
      <c r="M78"/>
      <c r="N78" s="95" t="s">
        <v>230</v>
      </c>
      <c r="O78" s="95"/>
      <c r="P78" s="95"/>
      <c r="Q78" s="95"/>
      <c r="R78" s="95"/>
      <c r="S78" s="95"/>
      <c r="T78" s="95"/>
      <c r="U78" s="95"/>
      <c r="V78" s="95"/>
      <c r="W78" s="95"/>
      <c r="AA78" t="s">
        <v>334</v>
      </c>
      <c r="AB78" t="s">
        <v>156</v>
      </c>
    </row>
    <row r="79" spans="1:28" ht="12.95" customHeight="1" x14ac:dyDescent="0.2">
      <c r="A79" s="100"/>
      <c r="B79" s="17" t="s">
        <v>49</v>
      </c>
      <c r="C79" s="17"/>
      <c r="D79" s="17"/>
      <c r="E79" s="34">
        <v>0</v>
      </c>
      <c r="F79" s="34">
        <v>0</v>
      </c>
      <c r="G79" s="34">
        <v>0</v>
      </c>
      <c r="H79" s="34">
        <v>0</v>
      </c>
      <c r="I79" s="34">
        <v>0</v>
      </c>
      <c r="J79" s="34">
        <v>0</v>
      </c>
      <c r="K79"/>
      <c r="L79"/>
      <c r="M79"/>
      <c r="N79" s="95" t="s">
        <v>230</v>
      </c>
      <c r="O79" s="93" t="b">
        <f t="shared" ref="O79:T79" si="16">ROUND(ABS(E79-SUM(E80:E83)),$J$2)&lt;=$O$5</f>
        <v>1</v>
      </c>
      <c r="P79" s="93" t="b">
        <f t="shared" si="16"/>
        <v>1</v>
      </c>
      <c r="Q79" s="93" t="b">
        <f t="shared" si="16"/>
        <v>1</v>
      </c>
      <c r="R79" s="93" t="b">
        <f t="shared" si="16"/>
        <v>1</v>
      </c>
      <c r="S79" s="93" t="b">
        <f t="shared" si="16"/>
        <v>1</v>
      </c>
      <c r="T79" s="93" t="b">
        <f t="shared" si="16"/>
        <v>1</v>
      </c>
      <c r="U79" s="93"/>
      <c r="V79" s="93"/>
      <c r="W79" s="93"/>
      <c r="AA79" t="s">
        <v>335</v>
      </c>
      <c r="AB79" t="s">
        <v>49</v>
      </c>
    </row>
    <row r="80" spans="1:28" ht="12.95" customHeight="1" x14ac:dyDescent="0.2">
      <c r="A80" s="12"/>
      <c r="B80" s="31"/>
      <c r="C80" s="23" t="s">
        <v>50</v>
      </c>
      <c r="D80" s="23"/>
      <c r="E80" s="20">
        <v>0</v>
      </c>
      <c r="F80" s="20">
        <v>0</v>
      </c>
      <c r="G80" s="20">
        <v>0</v>
      </c>
      <c r="H80" s="20">
        <v>0</v>
      </c>
      <c r="I80" s="20">
        <v>0</v>
      </c>
      <c r="J80" s="20">
        <v>0</v>
      </c>
      <c r="K80"/>
      <c r="L80"/>
      <c r="M80"/>
      <c r="N80" s="95" t="s">
        <v>230</v>
      </c>
      <c r="O80" s="95"/>
      <c r="P80" s="95"/>
      <c r="Q80" s="95"/>
      <c r="R80" s="95"/>
      <c r="S80" s="95"/>
      <c r="T80" s="95"/>
      <c r="U80" s="95"/>
      <c r="V80" s="95"/>
      <c r="W80" s="95"/>
      <c r="AA80" t="s">
        <v>336</v>
      </c>
      <c r="AB80" t="s">
        <v>50</v>
      </c>
    </row>
    <row r="81" spans="1:28" ht="12.95" customHeight="1" x14ac:dyDescent="0.2">
      <c r="A81" s="12"/>
      <c r="B81" s="32"/>
      <c r="C81" s="23" t="s">
        <v>51</v>
      </c>
      <c r="D81" s="23"/>
      <c r="E81" s="20">
        <v>0</v>
      </c>
      <c r="F81" s="20">
        <v>0</v>
      </c>
      <c r="G81" s="20">
        <v>0</v>
      </c>
      <c r="H81" s="20">
        <v>0</v>
      </c>
      <c r="I81" s="20">
        <v>0</v>
      </c>
      <c r="J81" s="20">
        <v>0</v>
      </c>
      <c r="K81"/>
      <c r="L81"/>
      <c r="M81"/>
      <c r="N81" s="95" t="s">
        <v>230</v>
      </c>
      <c r="O81" s="95"/>
      <c r="P81" s="95"/>
      <c r="Q81" s="95"/>
      <c r="R81" s="95"/>
      <c r="S81" s="95"/>
      <c r="T81" s="95"/>
      <c r="U81" s="95"/>
      <c r="V81" s="95"/>
      <c r="W81" s="95"/>
      <c r="AA81" t="s">
        <v>337</v>
      </c>
      <c r="AB81" t="s">
        <v>535</v>
      </c>
    </row>
    <row r="82" spans="1:28" ht="12.95" customHeight="1" x14ac:dyDescent="0.2">
      <c r="A82" s="12"/>
      <c r="B82" s="32"/>
      <c r="C82" s="23" t="s">
        <v>52</v>
      </c>
      <c r="D82" s="23"/>
      <c r="E82" s="20">
        <v>0</v>
      </c>
      <c r="F82" s="20">
        <v>0</v>
      </c>
      <c r="G82" s="20">
        <v>0</v>
      </c>
      <c r="H82" s="20">
        <v>0</v>
      </c>
      <c r="I82" s="20">
        <v>0</v>
      </c>
      <c r="J82" s="20">
        <v>0</v>
      </c>
      <c r="K82"/>
      <c r="L82"/>
      <c r="M82"/>
      <c r="N82" s="95" t="s">
        <v>230</v>
      </c>
      <c r="O82" s="95"/>
      <c r="P82" s="95"/>
      <c r="Q82" s="95"/>
      <c r="R82" s="95"/>
      <c r="S82" s="95"/>
      <c r="T82" s="95"/>
      <c r="U82" s="95"/>
      <c r="V82" s="95"/>
      <c r="W82" s="95"/>
      <c r="AA82" t="s">
        <v>338</v>
      </c>
      <c r="AB82" t="s">
        <v>52</v>
      </c>
    </row>
    <row r="83" spans="1:28" ht="12.95" customHeight="1" x14ac:dyDescent="0.2">
      <c r="A83" s="12"/>
      <c r="B83" s="33"/>
      <c r="C83" s="70" t="s">
        <v>157</v>
      </c>
      <c r="D83" s="23"/>
      <c r="E83" s="20">
        <v>0</v>
      </c>
      <c r="F83" s="20">
        <v>0</v>
      </c>
      <c r="G83" s="20">
        <v>0</v>
      </c>
      <c r="H83" s="20">
        <v>0</v>
      </c>
      <c r="I83" s="20">
        <v>0</v>
      </c>
      <c r="J83" s="20">
        <v>0</v>
      </c>
      <c r="K83"/>
      <c r="L83"/>
      <c r="M83"/>
      <c r="N83" s="95" t="s">
        <v>230</v>
      </c>
      <c r="O83" s="95"/>
      <c r="P83" s="95"/>
      <c r="Q83" s="95"/>
      <c r="R83" s="95"/>
      <c r="S83" s="95"/>
      <c r="T83" s="95"/>
      <c r="U83" s="95"/>
      <c r="V83" s="95"/>
      <c r="W83" s="95"/>
      <c r="AA83" t="s">
        <v>339</v>
      </c>
      <c r="AB83" t="s">
        <v>157</v>
      </c>
    </row>
    <row r="84" spans="1:28" ht="12.95" customHeight="1" x14ac:dyDescent="0.2">
      <c r="A84" s="100"/>
      <c r="B84" s="17" t="s">
        <v>53</v>
      </c>
      <c r="C84" s="17"/>
      <c r="D84" s="17"/>
      <c r="E84" s="34">
        <v>0</v>
      </c>
      <c r="F84" s="34">
        <v>0</v>
      </c>
      <c r="G84" s="34">
        <v>0</v>
      </c>
      <c r="H84" s="34">
        <v>0</v>
      </c>
      <c r="I84" s="34">
        <v>0</v>
      </c>
      <c r="J84" s="34">
        <v>0</v>
      </c>
      <c r="K84"/>
      <c r="L84"/>
      <c r="M84"/>
      <c r="N84" s="95" t="s">
        <v>230</v>
      </c>
      <c r="O84" s="93" t="b">
        <f t="shared" ref="O84:T84" si="17">ROUND(ABS(E84-SUM(E85:E89)),$J$2)&lt;=$O$5</f>
        <v>1</v>
      </c>
      <c r="P84" s="93" t="b">
        <f t="shared" si="17"/>
        <v>1</v>
      </c>
      <c r="Q84" s="93" t="b">
        <f t="shared" si="17"/>
        <v>1</v>
      </c>
      <c r="R84" s="93" t="b">
        <f t="shared" si="17"/>
        <v>1</v>
      </c>
      <c r="S84" s="93" t="b">
        <f t="shared" si="17"/>
        <v>1</v>
      </c>
      <c r="T84" s="93" t="b">
        <f t="shared" si="17"/>
        <v>1</v>
      </c>
      <c r="U84" s="93"/>
      <c r="V84" s="93"/>
      <c r="W84" s="93"/>
      <c r="AA84" t="s">
        <v>340</v>
      </c>
      <c r="AB84" t="s">
        <v>536</v>
      </c>
    </row>
    <row r="85" spans="1:28" ht="12.95" customHeight="1" x14ac:dyDescent="0.2">
      <c r="A85" s="12"/>
      <c r="B85" s="27"/>
      <c r="C85" s="23" t="s">
        <v>54</v>
      </c>
      <c r="D85" s="23"/>
      <c r="E85" s="36">
        <v>0</v>
      </c>
      <c r="F85" s="36">
        <v>0</v>
      </c>
      <c r="G85" s="36">
        <v>0</v>
      </c>
      <c r="H85" s="20">
        <v>0</v>
      </c>
      <c r="I85" s="20">
        <v>0</v>
      </c>
      <c r="J85" s="20">
        <v>0</v>
      </c>
      <c r="K85"/>
      <c r="L85"/>
      <c r="M85"/>
      <c r="N85" s="95" t="s">
        <v>230</v>
      </c>
      <c r="O85" s="95"/>
      <c r="P85" s="95"/>
      <c r="Q85" s="95"/>
      <c r="R85" s="95"/>
      <c r="S85" s="95"/>
      <c r="T85" s="95"/>
      <c r="U85" s="95"/>
      <c r="V85" s="95"/>
      <c r="W85" s="95"/>
      <c r="AA85" t="s">
        <v>341</v>
      </c>
      <c r="AB85" t="s">
        <v>54</v>
      </c>
    </row>
    <row r="86" spans="1:28" ht="12.95" customHeight="1" x14ac:dyDescent="0.2">
      <c r="A86" s="12"/>
      <c r="B86" s="28"/>
      <c r="C86" s="23" t="s">
        <v>55</v>
      </c>
      <c r="D86" s="23"/>
      <c r="E86" s="36">
        <v>0</v>
      </c>
      <c r="F86" s="36">
        <v>0</v>
      </c>
      <c r="G86" s="36">
        <v>0</v>
      </c>
      <c r="H86" s="20">
        <v>0</v>
      </c>
      <c r="I86" s="20">
        <v>0</v>
      </c>
      <c r="J86" s="20">
        <v>0</v>
      </c>
      <c r="K86"/>
      <c r="L86"/>
      <c r="M86"/>
      <c r="N86" s="95" t="s">
        <v>230</v>
      </c>
      <c r="O86" s="95"/>
      <c r="P86" s="95"/>
      <c r="Q86" s="95"/>
      <c r="R86" s="95"/>
      <c r="S86" s="95"/>
      <c r="T86" s="95"/>
      <c r="U86" s="95"/>
      <c r="V86" s="95"/>
      <c r="W86" s="95"/>
      <c r="AA86" t="s">
        <v>342</v>
      </c>
      <c r="AB86" t="s">
        <v>55</v>
      </c>
    </row>
    <row r="87" spans="1:28" ht="12.95" customHeight="1" x14ac:dyDescent="0.2">
      <c r="A87" s="12"/>
      <c r="B87" s="28"/>
      <c r="C87" s="23" t="s">
        <v>56</v>
      </c>
      <c r="D87" s="23"/>
      <c r="E87" s="20">
        <v>0</v>
      </c>
      <c r="F87" s="20">
        <v>0</v>
      </c>
      <c r="G87" s="20">
        <v>0</v>
      </c>
      <c r="H87" s="20">
        <v>0</v>
      </c>
      <c r="I87" s="20">
        <v>0</v>
      </c>
      <c r="J87" s="20">
        <v>0</v>
      </c>
      <c r="K87"/>
      <c r="L87"/>
      <c r="M87"/>
      <c r="N87" s="95" t="s">
        <v>230</v>
      </c>
      <c r="O87" s="95"/>
      <c r="P87" s="95"/>
      <c r="Q87" s="95"/>
      <c r="R87" s="95"/>
      <c r="S87" s="95"/>
      <c r="T87" s="95"/>
      <c r="U87" s="95"/>
      <c r="V87" s="95"/>
      <c r="W87" s="95"/>
      <c r="AA87" t="s">
        <v>343</v>
      </c>
      <c r="AB87" t="s">
        <v>56</v>
      </c>
    </row>
    <row r="88" spans="1:28" ht="12.95" customHeight="1" x14ac:dyDescent="0.2">
      <c r="A88" s="12"/>
      <c r="B88" s="28"/>
      <c r="C88" s="23" t="s">
        <v>57</v>
      </c>
      <c r="D88" s="23"/>
      <c r="E88" s="36">
        <v>0</v>
      </c>
      <c r="F88" s="36">
        <v>0</v>
      </c>
      <c r="G88" s="36">
        <v>0</v>
      </c>
      <c r="H88" s="36">
        <v>0</v>
      </c>
      <c r="I88" s="36">
        <v>0</v>
      </c>
      <c r="J88" s="36">
        <v>0</v>
      </c>
      <c r="K88"/>
      <c r="L88"/>
      <c r="M88"/>
      <c r="N88" s="95" t="s">
        <v>230</v>
      </c>
      <c r="O88" s="95"/>
      <c r="P88" s="95"/>
      <c r="Q88" s="95"/>
      <c r="R88" s="95"/>
      <c r="S88" s="95"/>
      <c r="T88" s="95"/>
      <c r="U88" s="95"/>
      <c r="V88" s="95"/>
      <c r="W88" s="95"/>
      <c r="AA88" t="s">
        <v>344</v>
      </c>
      <c r="AB88" t="s">
        <v>57</v>
      </c>
    </row>
    <row r="89" spans="1:28" ht="12.95" customHeight="1" x14ac:dyDescent="0.2">
      <c r="A89" s="12"/>
      <c r="B89" s="29"/>
      <c r="C89" s="70" t="s">
        <v>158</v>
      </c>
      <c r="D89" s="23"/>
      <c r="E89" s="36">
        <v>0</v>
      </c>
      <c r="F89" s="36">
        <v>0</v>
      </c>
      <c r="G89" s="36">
        <v>0</v>
      </c>
      <c r="H89" s="36">
        <v>0</v>
      </c>
      <c r="I89" s="36">
        <v>0</v>
      </c>
      <c r="J89" s="36">
        <v>0</v>
      </c>
      <c r="K89"/>
      <c r="L89"/>
      <c r="M89"/>
      <c r="N89" s="95" t="s">
        <v>230</v>
      </c>
      <c r="O89" s="95"/>
      <c r="P89" s="95"/>
      <c r="Q89" s="95"/>
      <c r="R89" s="95"/>
      <c r="S89" s="95"/>
      <c r="T89" s="95"/>
      <c r="U89" s="95"/>
      <c r="V89" s="95"/>
      <c r="W89" s="95"/>
      <c r="AA89" t="s">
        <v>345</v>
      </c>
      <c r="AB89" t="s">
        <v>158</v>
      </c>
    </row>
    <row r="90" spans="1:28" ht="12.95" customHeight="1" x14ac:dyDescent="0.2">
      <c r="A90" s="100"/>
      <c r="B90" s="17" t="s">
        <v>159</v>
      </c>
      <c r="C90" s="17"/>
      <c r="D90" s="17"/>
      <c r="E90" s="105">
        <v>0</v>
      </c>
      <c r="F90" s="105">
        <v>0</v>
      </c>
      <c r="G90" s="105">
        <v>0</v>
      </c>
      <c r="H90" s="105">
        <v>0</v>
      </c>
      <c r="I90" s="105">
        <v>0</v>
      </c>
      <c r="J90" s="105">
        <v>0</v>
      </c>
      <c r="K90"/>
      <c r="L90"/>
      <c r="M90"/>
      <c r="N90" s="95" t="s">
        <v>230</v>
      </c>
      <c r="O90" s="112" t="b">
        <f t="shared" ref="O90:T90" si="18">ROUND(ABS(E90-(E91+E97+E98+E103+E104+E105)),$J$2)&lt;=$O$5</f>
        <v>1</v>
      </c>
      <c r="P90" s="112" t="b">
        <f t="shared" si="18"/>
        <v>1</v>
      </c>
      <c r="Q90" s="112" t="b">
        <f t="shared" si="18"/>
        <v>1</v>
      </c>
      <c r="R90" s="112" t="b">
        <f t="shared" si="18"/>
        <v>1</v>
      </c>
      <c r="S90" s="112" t="b">
        <f t="shared" si="18"/>
        <v>1</v>
      </c>
      <c r="T90" s="112" t="b">
        <f t="shared" si="18"/>
        <v>1</v>
      </c>
      <c r="U90" s="93"/>
      <c r="V90" s="93"/>
      <c r="W90" s="93"/>
      <c r="AA90" t="s">
        <v>346</v>
      </c>
      <c r="AB90" t="s">
        <v>537</v>
      </c>
    </row>
    <row r="91" spans="1:28" ht="12.95" customHeight="1" x14ac:dyDescent="0.2">
      <c r="A91" s="12"/>
      <c r="B91" s="31"/>
      <c r="C91" s="23" t="s">
        <v>58</v>
      </c>
      <c r="D91" s="23"/>
      <c r="E91" s="36">
        <v>0</v>
      </c>
      <c r="F91" s="36">
        <v>0</v>
      </c>
      <c r="G91" s="36">
        <v>0</v>
      </c>
      <c r="H91" s="36">
        <v>0</v>
      </c>
      <c r="I91" s="36">
        <v>0</v>
      </c>
      <c r="J91" s="36">
        <v>0</v>
      </c>
      <c r="K91"/>
      <c r="L91"/>
      <c r="M91"/>
      <c r="N91" s="95" t="s">
        <v>230</v>
      </c>
      <c r="O91" s="95" t="b">
        <f t="shared" ref="O91:T91" si="19">ROUND(ABS(E91-SUM(E92:E96)),$J$2)&lt;=$O$5</f>
        <v>1</v>
      </c>
      <c r="P91" s="95" t="b">
        <f t="shared" si="19"/>
        <v>1</v>
      </c>
      <c r="Q91" s="95" t="b">
        <f t="shared" si="19"/>
        <v>1</v>
      </c>
      <c r="R91" s="95" t="b">
        <f t="shared" si="19"/>
        <v>1</v>
      </c>
      <c r="S91" s="95" t="b">
        <f t="shared" si="19"/>
        <v>1</v>
      </c>
      <c r="T91" s="95" t="b">
        <f t="shared" si="19"/>
        <v>1</v>
      </c>
      <c r="U91" s="95"/>
      <c r="V91" s="95"/>
      <c r="W91" s="95"/>
      <c r="AA91" t="s">
        <v>347</v>
      </c>
      <c r="AB91" t="s">
        <v>58</v>
      </c>
    </row>
    <row r="92" spans="1:28" ht="12.95" customHeight="1" x14ac:dyDescent="0.2">
      <c r="A92" s="12"/>
      <c r="B92" s="32"/>
      <c r="C92" s="27"/>
      <c r="D92" s="106" t="s">
        <v>160</v>
      </c>
      <c r="E92" s="36">
        <v>0</v>
      </c>
      <c r="F92" s="36">
        <v>0</v>
      </c>
      <c r="G92" s="36">
        <v>0</v>
      </c>
      <c r="H92" s="36">
        <v>0</v>
      </c>
      <c r="I92" s="36">
        <v>0</v>
      </c>
      <c r="J92" s="36">
        <v>0</v>
      </c>
      <c r="K92"/>
      <c r="L92"/>
      <c r="M92"/>
      <c r="N92" s="95" t="s">
        <v>230</v>
      </c>
      <c r="O92" s="95"/>
      <c r="P92" s="95"/>
      <c r="Q92" s="95"/>
      <c r="R92" s="95"/>
      <c r="S92" s="95"/>
      <c r="T92" s="95"/>
      <c r="U92" s="95"/>
      <c r="V92" s="95"/>
      <c r="W92" s="95"/>
      <c r="AA92" t="s">
        <v>348</v>
      </c>
      <c r="AB92" t="s">
        <v>538</v>
      </c>
    </row>
    <row r="93" spans="1:28" ht="12.95" customHeight="1" x14ac:dyDescent="0.2">
      <c r="A93" s="12"/>
      <c r="B93" s="32"/>
      <c r="C93" s="28"/>
      <c r="D93" s="70" t="s">
        <v>161</v>
      </c>
      <c r="E93" s="37">
        <v>0</v>
      </c>
      <c r="F93" s="37">
        <v>0</v>
      </c>
      <c r="G93" s="37">
        <v>0</v>
      </c>
      <c r="H93" s="37">
        <v>0</v>
      </c>
      <c r="I93" s="37">
        <v>0</v>
      </c>
      <c r="J93" s="37">
        <v>0</v>
      </c>
      <c r="K93"/>
      <c r="L93"/>
      <c r="M93"/>
      <c r="N93" s="95" t="s">
        <v>230</v>
      </c>
      <c r="O93" s="95"/>
      <c r="P93" s="95"/>
      <c r="Q93" s="95"/>
      <c r="R93" s="95"/>
      <c r="S93" s="95"/>
      <c r="T93" s="95"/>
      <c r="U93" s="95"/>
      <c r="V93" s="95"/>
      <c r="W93" s="95"/>
      <c r="AA93" t="s">
        <v>349</v>
      </c>
      <c r="AB93" t="s">
        <v>539</v>
      </c>
    </row>
    <row r="94" spans="1:28" ht="12.95" customHeight="1" x14ac:dyDescent="0.2">
      <c r="A94" s="12"/>
      <c r="B94" s="32"/>
      <c r="C94" s="28"/>
      <c r="D94" s="23" t="s">
        <v>59</v>
      </c>
      <c r="E94" s="37">
        <v>0</v>
      </c>
      <c r="F94" s="37">
        <v>0</v>
      </c>
      <c r="G94" s="37">
        <v>0</v>
      </c>
      <c r="H94" s="37">
        <v>0</v>
      </c>
      <c r="I94" s="37">
        <v>0</v>
      </c>
      <c r="J94" s="37">
        <v>0</v>
      </c>
      <c r="K94"/>
      <c r="L94"/>
      <c r="M94"/>
      <c r="N94" s="95" t="s">
        <v>230</v>
      </c>
      <c r="O94" s="95"/>
      <c r="P94" s="95"/>
      <c r="Q94" s="95"/>
      <c r="R94" s="95"/>
      <c r="S94" s="95"/>
      <c r="T94" s="95"/>
      <c r="U94" s="95"/>
      <c r="V94" s="95"/>
      <c r="W94" s="95"/>
      <c r="AA94" t="s">
        <v>350</v>
      </c>
      <c r="AB94" t="s">
        <v>540</v>
      </c>
    </row>
    <row r="95" spans="1:28" ht="12.95" customHeight="1" x14ac:dyDescent="0.2">
      <c r="A95" s="12"/>
      <c r="B95" s="32"/>
      <c r="C95" s="28"/>
      <c r="D95" s="106" t="s">
        <v>162</v>
      </c>
      <c r="E95" s="37">
        <v>0</v>
      </c>
      <c r="F95" s="37">
        <v>0</v>
      </c>
      <c r="G95" s="37">
        <v>0</v>
      </c>
      <c r="H95" s="37">
        <v>0</v>
      </c>
      <c r="I95" s="37">
        <v>0</v>
      </c>
      <c r="J95" s="37">
        <v>0</v>
      </c>
      <c r="K95"/>
      <c r="L95"/>
      <c r="M95"/>
      <c r="N95" s="95" t="s">
        <v>230</v>
      </c>
      <c r="O95" s="95"/>
      <c r="P95" s="95"/>
      <c r="Q95" s="95"/>
      <c r="R95" s="95"/>
      <c r="S95" s="95"/>
      <c r="T95" s="95"/>
      <c r="U95" s="95"/>
      <c r="V95" s="95"/>
      <c r="W95" s="95"/>
      <c r="AA95" t="s">
        <v>351</v>
      </c>
      <c r="AB95" t="s">
        <v>541</v>
      </c>
    </row>
    <row r="96" spans="1:28" ht="12.95" customHeight="1" x14ac:dyDescent="0.2">
      <c r="A96" s="12"/>
      <c r="B96" s="32"/>
      <c r="C96" s="29"/>
      <c r="D96" s="70" t="s">
        <v>163</v>
      </c>
      <c r="E96" s="37">
        <v>0</v>
      </c>
      <c r="F96" s="37">
        <v>0</v>
      </c>
      <c r="G96" s="37">
        <v>0</v>
      </c>
      <c r="H96" s="37">
        <v>0</v>
      </c>
      <c r="I96" s="37">
        <v>0</v>
      </c>
      <c r="J96" s="37">
        <v>0</v>
      </c>
      <c r="K96"/>
      <c r="L96"/>
      <c r="M96"/>
      <c r="N96" s="95" t="s">
        <v>230</v>
      </c>
      <c r="O96" s="95"/>
      <c r="P96" s="95"/>
      <c r="Q96" s="95"/>
      <c r="R96" s="95"/>
      <c r="S96" s="95"/>
      <c r="T96" s="95"/>
      <c r="U96" s="95"/>
      <c r="V96" s="95"/>
      <c r="W96" s="95"/>
      <c r="AA96" t="s">
        <v>352</v>
      </c>
      <c r="AB96" t="s">
        <v>542</v>
      </c>
    </row>
    <row r="97" spans="1:28" ht="12.95" customHeight="1" x14ac:dyDescent="0.2">
      <c r="A97" s="12"/>
      <c r="B97" s="32"/>
      <c r="C97" s="23" t="s">
        <v>60</v>
      </c>
      <c r="D97" s="23"/>
      <c r="E97" s="37">
        <v>0</v>
      </c>
      <c r="F97" s="37">
        <v>0</v>
      </c>
      <c r="G97" s="37">
        <v>0</v>
      </c>
      <c r="H97" s="37">
        <v>0</v>
      </c>
      <c r="I97" s="37">
        <v>0</v>
      </c>
      <c r="J97" s="37">
        <v>0</v>
      </c>
      <c r="K97"/>
      <c r="L97"/>
      <c r="M97"/>
      <c r="N97" s="95" t="s">
        <v>230</v>
      </c>
      <c r="O97" s="95"/>
      <c r="P97" s="95"/>
      <c r="Q97" s="95"/>
      <c r="R97" s="95"/>
      <c r="S97" s="95"/>
      <c r="T97" s="95"/>
      <c r="U97" s="95"/>
      <c r="V97" s="95"/>
      <c r="W97" s="95"/>
      <c r="AA97" t="s">
        <v>353</v>
      </c>
      <c r="AB97" t="s">
        <v>60</v>
      </c>
    </row>
    <row r="98" spans="1:28" ht="12.95" customHeight="1" x14ac:dyDescent="0.2">
      <c r="A98" s="12"/>
      <c r="B98" s="32"/>
      <c r="C98" s="23" t="s">
        <v>61</v>
      </c>
      <c r="D98" s="23"/>
      <c r="E98" s="37">
        <v>0</v>
      </c>
      <c r="F98" s="37">
        <v>0</v>
      </c>
      <c r="G98" s="37">
        <v>0</v>
      </c>
      <c r="H98" s="37">
        <v>0</v>
      </c>
      <c r="I98" s="37">
        <v>0</v>
      </c>
      <c r="J98" s="37">
        <v>0</v>
      </c>
      <c r="K98"/>
      <c r="L98"/>
      <c r="M98"/>
      <c r="N98" s="95" t="s">
        <v>230</v>
      </c>
      <c r="O98" s="95" t="b">
        <f t="shared" ref="O98:T98" si="20">ROUND(ABS(E98-SUM(E99:E102)),$J$2)&lt;=$O$5</f>
        <v>1</v>
      </c>
      <c r="P98" s="95" t="b">
        <f t="shared" si="20"/>
        <v>1</v>
      </c>
      <c r="Q98" s="95" t="b">
        <f t="shared" si="20"/>
        <v>1</v>
      </c>
      <c r="R98" s="95" t="b">
        <f t="shared" si="20"/>
        <v>1</v>
      </c>
      <c r="S98" s="95" t="b">
        <f t="shared" si="20"/>
        <v>1</v>
      </c>
      <c r="T98" s="95" t="b">
        <f t="shared" si="20"/>
        <v>1</v>
      </c>
      <c r="U98" s="95"/>
      <c r="V98" s="95"/>
      <c r="W98" s="95"/>
      <c r="AA98" t="s">
        <v>354</v>
      </c>
      <c r="AB98" t="s">
        <v>61</v>
      </c>
    </row>
    <row r="99" spans="1:28" ht="12.95" customHeight="1" x14ac:dyDescent="0.2">
      <c r="A99" s="12"/>
      <c r="B99" s="32"/>
      <c r="C99" s="27"/>
      <c r="D99" s="23" t="s">
        <v>62</v>
      </c>
      <c r="E99" s="37">
        <v>0</v>
      </c>
      <c r="F99" s="37">
        <v>0</v>
      </c>
      <c r="G99" s="37">
        <v>0</v>
      </c>
      <c r="H99" s="37">
        <v>0</v>
      </c>
      <c r="I99" s="37">
        <v>0</v>
      </c>
      <c r="J99" s="37">
        <v>0</v>
      </c>
      <c r="K99"/>
      <c r="L99"/>
      <c r="M99"/>
      <c r="N99" s="95" t="s">
        <v>230</v>
      </c>
      <c r="O99" s="95"/>
      <c r="P99" s="95"/>
      <c r="Q99" s="95"/>
      <c r="R99" s="95"/>
      <c r="S99" s="95"/>
      <c r="T99" s="95"/>
      <c r="U99" s="95"/>
      <c r="V99" s="95"/>
      <c r="W99" s="95"/>
      <c r="AA99" t="s">
        <v>355</v>
      </c>
      <c r="AB99" t="s">
        <v>543</v>
      </c>
    </row>
    <row r="100" spans="1:28" ht="12.95" customHeight="1" x14ac:dyDescent="0.2">
      <c r="A100" s="12"/>
      <c r="B100" s="32"/>
      <c r="C100" s="28"/>
      <c r="D100" s="23" t="s">
        <v>164</v>
      </c>
      <c r="E100" s="37">
        <v>0</v>
      </c>
      <c r="F100" s="37">
        <v>0</v>
      </c>
      <c r="G100" s="37">
        <v>0</v>
      </c>
      <c r="H100" s="37">
        <v>0</v>
      </c>
      <c r="I100" s="37">
        <v>0</v>
      </c>
      <c r="J100" s="37">
        <v>0</v>
      </c>
      <c r="K100"/>
      <c r="L100"/>
      <c r="M100"/>
      <c r="N100" s="95" t="s">
        <v>230</v>
      </c>
      <c r="O100" s="95"/>
      <c r="P100" s="95"/>
      <c r="Q100" s="95"/>
      <c r="R100" s="95"/>
      <c r="S100" s="95"/>
      <c r="T100" s="95"/>
      <c r="U100" s="95"/>
      <c r="V100" s="95"/>
      <c r="W100" s="95"/>
      <c r="AA100" t="s">
        <v>356</v>
      </c>
      <c r="AB100" t="s">
        <v>544</v>
      </c>
    </row>
    <row r="101" spans="1:28" ht="12.95" customHeight="1" x14ac:dyDescent="0.2">
      <c r="A101" s="12"/>
      <c r="B101" s="32"/>
      <c r="C101" s="28"/>
      <c r="D101" s="23" t="s">
        <v>63</v>
      </c>
      <c r="E101" s="37">
        <v>0</v>
      </c>
      <c r="F101" s="37">
        <v>0</v>
      </c>
      <c r="G101" s="37">
        <v>0</v>
      </c>
      <c r="H101" s="37">
        <v>0</v>
      </c>
      <c r="I101" s="37">
        <v>0</v>
      </c>
      <c r="J101" s="37">
        <v>0</v>
      </c>
      <c r="K101"/>
      <c r="L101"/>
      <c r="M101"/>
      <c r="N101" s="95" t="s">
        <v>230</v>
      </c>
      <c r="O101" s="95"/>
      <c r="P101" s="95"/>
      <c r="Q101" s="95"/>
      <c r="R101" s="95"/>
      <c r="S101" s="95"/>
      <c r="T101" s="95"/>
      <c r="U101" s="95"/>
      <c r="V101" s="95"/>
      <c r="W101" s="95"/>
      <c r="AA101" t="s">
        <v>357</v>
      </c>
      <c r="AB101" t="s">
        <v>545</v>
      </c>
    </row>
    <row r="102" spans="1:28" ht="12.95" customHeight="1" x14ac:dyDescent="0.2">
      <c r="A102" s="12"/>
      <c r="B102" s="32"/>
      <c r="C102" s="29"/>
      <c r="D102" s="70" t="s">
        <v>165</v>
      </c>
      <c r="E102" s="37">
        <v>0</v>
      </c>
      <c r="F102" s="37">
        <v>0</v>
      </c>
      <c r="G102" s="37">
        <v>0</v>
      </c>
      <c r="H102" s="37">
        <v>0</v>
      </c>
      <c r="I102" s="37">
        <v>0</v>
      </c>
      <c r="J102" s="37">
        <v>0</v>
      </c>
      <c r="K102"/>
      <c r="L102"/>
      <c r="M102"/>
      <c r="N102" s="95" t="s">
        <v>230</v>
      </c>
      <c r="O102" s="95"/>
      <c r="P102" s="95"/>
      <c r="Q102" s="95"/>
      <c r="R102" s="95"/>
      <c r="S102" s="95"/>
      <c r="T102" s="95"/>
      <c r="U102" s="95"/>
      <c r="V102" s="95"/>
      <c r="W102" s="95"/>
      <c r="AA102" t="s">
        <v>358</v>
      </c>
      <c r="AB102" t="s">
        <v>546</v>
      </c>
    </row>
    <row r="103" spans="1:28" ht="12.95" customHeight="1" x14ac:dyDescent="0.2">
      <c r="A103" s="12"/>
      <c r="B103" s="32"/>
      <c r="C103" s="23" t="s">
        <v>64</v>
      </c>
      <c r="D103" s="23"/>
      <c r="E103" s="37">
        <v>0</v>
      </c>
      <c r="F103" s="37">
        <v>0</v>
      </c>
      <c r="G103" s="37">
        <v>0</v>
      </c>
      <c r="H103" s="37">
        <v>0</v>
      </c>
      <c r="I103" s="37">
        <v>0</v>
      </c>
      <c r="J103" s="37">
        <v>0</v>
      </c>
      <c r="K103"/>
      <c r="L103"/>
      <c r="M103"/>
      <c r="N103" s="95" t="s">
        <v>230</v>
      </c>
      <c r="O103" s="95"/>
      <c r="P103" s="95"/>
      <c r="Q103" s="95"/>
      <c r="R103" s="95"/>
      <c r="S103" s="95"/>
      <c r="T103" s="95"/>
      <c r="U103" s="95"/>
      <c r="V103" s="95"/>
      <c r="W103" s="95"/>
      <c r="AA103" t="s">
        <v>359</v>
      </c>
      <c r="AB103" t="s">
        <v>64</v>
      </c>
    </row>
    <row r="104" spans="1:28" ht="12.95" customHeight="1" x14ac:dyDescent="0.2">
      <c r="A104" s="12"/>
      <c r="B104" s="32"/>
      <c r="C104" s="23" t="s">
        <v>65</v>
      </c>
      <c r="D104" s="23"/>
      <c r="E104" s="37">
        <v>0</v>
      </c>
      <c r="F104" s="37">
        <v>0</v>
      </c>
      <c r="G104" s="37">
        <v>0</v>
      </c>
      <c r="H104" s="37">
        <v>0</v>
      </c>
      <c r="I104" s="37">
        <v>0</v>
      </c>
      <c r="J104" s="37">
        <v>0</v>
      </c>
      <c r="K104"/>
      <c r="L104"/>
      <c r="M104"/>
      <c r="N104" s="95" t="s">
        <v>230</v>
      </c>
      <c r="O104" s="95"/>
      <c r="P104" s="95"/>
      <c r="Q104" s="95"/>
      <c r="R104" s="95"/>
      <c r="S104" s="95"/>
      <c r="T104" s="95"/>
      <c r="U104" s="95"/>
      <c r="V104" s="95"/>
      <c r="W104" s="95"/>
      <c r="AA104" t="s">
        <v>360</v>
      </c>
      <c r="AB104" t="s">
        <v>65</v>
      </c>
    </row>
    <row r="105" spans="1:28" ht="12.95" customHeight="1" x14ac:dyDescent="0.2">
      <c r="A105" s="12"/>
      <c r="B105" s="33"/>
      <c r="C105" s="70" t="s">
        <v>166</v>
      </c>
      <c r="D105" s="23"/>
      <c r="E105" s="37">
        <v>0</v>
      </c>
      <c r="F105" s="37">
        <v>0</v>
      </c>
      <c r="G105" s="37">
        <v>0</v>
      </c>
      <c r="H105" s="37">
        <v>0</v>
      </c>
      <c r="I105" s="37">
        <v>0</v>
      </c>
      <c r="J105" s="37">
        <v>0</v>
      </c>
      <c r="K105"/>
      <c r="L105"/>
      <c r="M105"/>
      <c r="N105" s="95" t="s">
        <v>230</v>
      </c>
      <c r="O105" s="95"/>
      <c r="P105" s="95"/>
      <c r="Q105" s="95"/>
      <c r="R105" s="95"/>
      <c r="S105" s="95"/>
      <c r="T105" s="95"/>
      <c r="U105" s="95"/>
      <c r="V105" s="95"/>
      <c r="W105" s="95"/>
      <c r="AA105" t="s">
        <v>361</v>
      </c>
      <c r="AB105" t="s">
        <v>166</v>
      </c>
    </row>
    <row r="106" spans="1:28" ht="12.95" customHeight="1" x14ac:dyDescent="0.2">
      <c r="A106" s="100"/>
      <c r="B106" s="19" t="s">
        <v>66</v>
      </c>
      <c r="C106" s="17"/>
      <c r="D106" s="17"/>
      <c r="E106" s="107">
        <v>0</v>
      </c>
      <c r="F106" s="107">
        <v>0</v>
      </c>
      <c r="G106" s="107">
        <v>0</v>
      </c>
      <c r="H106" s="107">
        <v>0</v>
      </c>
      <c r="I106" s="107">
        <v>0</v>
      </c>
      <c r="J106" s="107">
        <v>0</v>
      </c>
      <c r="K106"/>
      <c r="L106"/>
      <c r="M106"/>
      <c r="N106" s="95" t="s">
        <v>230</v>
      </c>
      <c r="O106" s="93" t="b">
        <f t="shared" ref="O106:T106" si="21">ROUND(ABS(E106-SUM(E107:E111)),$J$2)&lt;=$O$5</f>
        <v>1</v>
      </c>
      <c r="P106" s="93" t="b">
        <f t="shared" si="21"/>
        <v>1</v>
      </c>
      <c r="Q106" s="93" t="b">
        <f t="shared" si="21"/>
        <v>1</v>
      </c>
      <c r="R106" s="93" t="b">
        <f t="shared" si="21"/>
        <v>1</v>
      </c>
      <c r="S106" s="93" t="b">
        <f t="shared" si="21"/>
        <v>1</v>
      </c>
      <c r="T106" s="93" t="b">
        <f t="shared" si="21"/>
        <v>1</v>
      </c>
      <c r="U106" s="93"/>
      <c r="V106" s="93"/>
      <c r="W106" s="93"/>
      <c r="AA106" t="s">
        <v>362</v>
      </c>
      <c r="AB106" t="s">
        <v>66</v>
      </c>
    </row>
    <row r="107" spans="1:28" ht="12.95" customHeight="1" x14ac:dyDescent="0.2">
      <c r="A107" s="12"/>
      <c r="B107" s="31"/>
      <c r="C107" s="75" t="s">
        <v>167</v>
      </c>
      <c r="D107" s="23"/>
      <c r="E107" s="37">
        <v>0</v>
      </c>
      <c r="F107" s="37">
        <v>0</v>
      </c>
      <c r="G107" s="37">
        <v>0</v>
      </c>
      <c r="H107" s="37">
        <v>0</v>
      </c>
      <c r="I107" s="37">
        <v>0</v>
      </c>
      <c r="J107" s="37">
        <v>0</v>
      </c>
      <c r="K107"/>
      <c r="L107"/>
      <c r="M107"/>
      <c r="N107" s="95" t="s">
        <v>230</v>
      </c>
      <c r="O107" s="95"/>
      <c r="P107" s="95"/>
      <c r="Q107" s="95"/>
      <c r="R107" s="95"/>
      <c r="S107" s="95"/>
      <c r="T107" s="95"/>
      <c r="U107" s="95"/>
      <c r="V107" s="95"/>
      <c r="W107" s="95"/>
      <c r="AA107" t="s">
        <v>363</v>
      </c>
      <c r="AB107" t="s">
        <v>547</v>
      </c>
    </row>
    <row r="108" spans="1:28" ht="12.95" customHeight="1" x14ac:dyDescent="0.2">
      <c r="A108" s="12"/>
      <c r="B108" s="32"/>
      <c r="C108" s="70" t="s">
        <v>168</v>
      </c>
      <c r="D108" s="23"/>
      <c r="E108" s="37">
        <v>0</v>
      </c>
      <c r="F108" s="37">
        <v>0</v>
      </c>
      <c r="G108" s="37">
        <v>0</v>
      </c>
      <c r="H108" s="37">
        <v>0</v>
      </c>
      <c r="I108" s="37">
        <v>0</v>
      </c>
      <c r="J108" s="37">
        <v>0</v>
      </c>
      <c r="K108"/>
      <c r="L108"/>
      <c r="M108"/>
      <c r="N108" s="95" t="s">
        <v>230</v>
      </c>
      <c r="O108" s="95"/>
      <c r="P108" s="95"/>
      <c r="Q108" s="95"/>
      <c r="R108" s="95"/>
      <c r="S108" s="95"/>
      <c r="T108" s="95"/>
      <c r="U108" s="95"/>
      <c r="V108" s="95"/>
      <c r="W108" s="95"/>
      <c r="AA108" t="s">
        <v>364</v>
      </c>
      <c r="AB108" t="s">
        <v>548</v>
      </c>
    </row>
    <row r="109" spans="1:28" ht="12.95" customHeight="1" x14ac:dyDescent="0.2">
      <c r="A109" s="12"/>
      <c r="B109" s="32"/>
      <c r="C109" s="23" t="s">
        <v>67</v>
      </c>
      <c r="D109" s="23"/>
      <c r="E109" s="38">
        <v>0</v>
      </c>
      <c r="F109" s="38">
        <v>0</v>
      </c>
      <c r="G109" s="38">
        <v>0</v>
      </c>
      <c r="H109" s="38">
        <v>0</v>
      </c>
      <c r="I109" s="38">
        <v>0</v>
      </c>
      <c r="J109" s="37">
        <v>0</v>
      </c>
      <c r="K109"/>
      <c r="L109"/>
      <c r="M109"/>
      <c r="N109" s="95" t="s">
        <v>230</v>
      </c>
      <c r="O109" s="95"/>
      <c r="P109" s="95"/>
      <c r="Q109" s="95"/>
      <c r="R109" s="95"/>
      <c r="S109" s="95"/>
      <c r="T109" s="95"/>
      <c r="U109" s="95"/>
      <c r="V109" s="95"/>
      <c r="W109" s="95"/>
      <c r="AA109" t="s">
        <v>365</v>
      </c>
      <c r="AB109" t="s">
        <v>67</v>
      </c>
    </row>
    <row r="110" spans="1:28" ht="12.95" customHeight="1" x14ac:dyDescent="0.2">
      <c r="A110" s="12"/>
      <c r="B110" s="32"/>
      <c r="C110" s="23" t="s">
        <v>131</v>
      </c>
      <c r="D110" s="23"/>
      <c r="E110" s="38">
        <v>0</v>
      </c>
      <c r="F110" s="38">
        <v>0</v>
      </c>
      <c r="G110" s="38">
        <v>0</v>
      </c>
      <c r="H110" s="38">
        <v>0</v>
      </c>
      <c r="I110" s="38">
        <v>0</v>
      </c>
      <c r="J110" s="37">
        <v>0</v>
      </c>
      <c r="K110"/>
      <c r="L110"/>
      <c r="M110"/>
      <c r="N110" s="95" t="s">
        <v>230</v>
      </c>
      <c r="O110" s="95"/>
      <c r="P110" s="95"/>
      <c r="Q110" s="95"/>
      <c r="R110" s="95"/>
      <c r="S110" s="95"/>
      <c r="T110" s="95"/>
      <c r="U110" s="95"/>
      <c r="V110" s="95"/>
      <c r="W110" s="95"/>
      <c r="AA110" t="s">
        <v>366</v>
      </c>
      <c r="AB110" t="s">
        <v>549</v>
      </c>
    </row>
    <row r="111" spans="1:28" ht="12.95" customHeight="1" x14ac:dyDescent="0.2">
      <c r="A111" s="12"/>
      <c r="B111" s="33"/>
      <c r="C111" s="70" t="s">
        <v>169</v>
      </c>
      <c r="D111" s="23"/>
      <c r="E111" s="38">
        <v>0</v>
      </c>
      <c r="F111" s="38">
        <v>0</v>
      </c>
      <c r="G111" s="38">
        <v>0</v>
      </c>
      <c r="H111" s="38">
        <v>0</v>
      </c>
      <c r="I111" s="38">
        <v>0</v>
      </c>
      <c r="J111" s="37">
        <v>0</v>
      </c>
      <c r="K111"/>
      <c r="L111"/>
      <c r="M111"/>
      <c r="N111" s="95" t="s">
        <v>230</v>
      </c>
      <c r="O111" s="95"/>
      <c r="P111" s="95"/>
      <c r="Q111" s="95"/>
      <c r="R111" s="95"/>
      <c r="S111" s="95"/>
      <c r="T111" s="95"/>
      <c r="U111" s="95"/>
      <c r="V111" s="95"/>
      <c r="W111" s="95"/>
      <c r="AA111" t="s">
        <v>367</v>
      </c>
      <c r="AB111" t="s">
        <v>169</v>
      </c>
    </row>
    <row r="112" spans="1:28" ht="12.95" customHeight="1" x14ac:dyDescent="0.2">
      <c r="A112" s="100"/>
      <c r="B112" s="17" t="s">
        <v>126</v>
      </c>
      <c r="C112" s="17"/>
      <c r="D112" s="17"/>
      <c r="E112" s="41">
        <v>0</v>
      </c>
      <c r="F112" s="41">
        <v>0</v>
      </c>
      <c r="G112" s="41">
        <v>0</v>
      </c>
      <c r="H112" s="41">
        <v>0</v>
      </c>
      <c r="I112" s="41">
        <v>0</v>
      </c>
      <c r="J112" s="41">
        <v>0</v>
      </c>
      <c r="K112"/>
      <c r="L112"/>
      <c r="M112"/>
      <c r="N112" s="95" t="s">
        <v>230</v>
      </c>
      <c r="O112" s="93" t="b">
        <f t="shared" ref="O112:T112" si="22">ROUND(ABS(E112-SUM(E113:E115)),$J$2)&lt;=$O$5</f>
        <v>1</v>
      </c>
      <c r="P112" s="93" t="b">
        <f t="shared" si="22"/>
        <v>1</v>
      </c>
      <c r="Q112" s="93" t="b">
        <f t="shared" si="22"/>
        <v>1</v>
      </c>
      <c r="R112" s="93" t="b">
        <f t="shared" si="22"/>
        <v>1</v>
      </c>
      <c r="S112" s="93" t="b">
        <f t="shared" si="22"/>
        <v>1</v>
      </c>
      <c r="T112" s="93" t="b">
        <f t="shared" si="22"/>
        <v>1</v>
      </c>
      <c r="U112" s="93"/>
      <c r="V112" s="93"/>
      <c r="W112" s="93"/>
      <c r="AA112" t="s">
        <v>368</v>
      </c>
      <c r="AB112" t="s">
        <v>126</v>
      </c>
    </row>
    <row r="113" spans="1:28" ht="12.95" customHeight="1" x14ac:dyDescent="0.2">
      <c r="A113" s="12"/>
      <c r="B113" s="27"/>
      <c r="C113" s="23" t="s">
        <v>127</v>
      </c>
      <c r="D113" s="23"/>
      <c r="E113" s="38">
        <v>0</v>
      </c>
      <c r="F113" s="38">
        <v>0</v>
      </c>
      <c r="G113" s="38">
        <v>0</v>
      </c>
      <c r="H113" s="38">
        <v>0</v>
      </c>
      <c r="I113" s="38">
        <v>0</v>
      </c>
      <c r="J113" s="37">
        <v>0</v>
      </c>
      <c r="K113"/>
      <c r="L113"/>
      <c r="M113"/>
      <c r="N113" s="95" t="s">
        <v>230</v>
      </c>
      <c r="O113" s="95"/>
      <c r="P113" s="95"/>
      <c r="Q113" s="95"/>
      <c r="R113" s="95"/>
      <c r="S113" s="95"/>
      <c r="T113" s="95"/>
      <c r="U113" s="95"/>
      <c r="V113" s="95"/>
      <c r="W113" s="95"/>
      <c r="AA113" t="s">
        <v>369</v>
      </c>
      <c r="AB113" t="s">
        <v>550</v>
      </c>
    </row>
    <row r="114" spans="1:28" ht="12.95" customHeight="1" x14ac:dyDescent="0.2">
      <c r="A114" s="12"/>
      <c r="B114" s="28"/>
      <c r="C114" s="23" t="s">
        <v>128</v>
      </c>
      <c r="D114" s="23"/>
      <c r="E114" s="38">
        <v>0</v>
      </c>
      <c r="F114" s="38">
        <v>0</v>
      </c>
      <c r="G114" s="38">
        <v>0</v>
      </c>
      <c r="H114" s="38">
        <v>0</v>
      </c>
      <c r="I114" s="38">
        <v>0</v>
      </c>
      <c r="J114" s="37">
        <v>0</v>
      </c>
      <c r="K114"/>
      <c r="L114"/>
      <c r="M114"/>
      <c r="N114" s="95" t="s">
        <v>230</v>
      </c>
      <c r="O114" s="95"/>
      <c r="P114" s="95"/>
      <c r="Q114" s="95"/>
      <c r="R114" s="95"/>
      <c r="S114" s="95"/>
      <c r="T114" s="95"/>
      <c r="U114" s="95"/>
      <c r="V114" s="95"/>
      <c r="W114" s="95"/>
      <c r="AA114" t="s">
        <v>370</v>
      </c>
      <c r="AB114" t="s">
        <v>551</v>
      </c>
    </row>
    <row r="115" spans="1:28" ht="12.95" customHeight="1" x14ac:dyDescent="0.2">
      <c r="A115" s="12"/>
      <c r="B115" s="29"/>
      <c r="C115" s="70" t="s">
        <v>170</v>
      </c>
      <c r="D115" s="71"/>
      <c r="E115" s="76">
        <v>0</v>
      </c>
      <c r="F115" s="76">
        <v>0</v>
      </c>
      <c r="G115" s="76">
        <v>0</v>
      </c>
      <c r="H115" s="76">
        <v>0</v>
      </c>
      <c r="I115" s="76">
        <v>0</v>
      </c>
      <c r="J115" s="77">
        <v>0</v>
      </c>
      <c r="K115"/>
      <c r="L115"/>
      <c r="M115"/>
      <c r="N115" s="95" t="s">
        <v>230</v>
      </c>
      <c r="O115" s="95"/>
      <c r="P115" s="95"/>
      <c r="Q115" s="95"/>
      <c r="R115" s="95"/>
      <c r="S115" s="95"/>
      <c r="T115" s="95"/>
      <c r="U115" s="95"/>
      <c r="V115" s="95"/>
      <c r="W115" s="95"/>
      <c r="AA115" t="s">
        <v>371</v>
      </c>
      <c r="AB115" t="s">
        <v>170</v>
      </c>
    </row>
    <row r="116" spans="1:28" ht="12.95" customHeight="1" x14ac:dyDescent="0.2">
      <c r="A116" s="100"/>
      <c r="B116" s="78" t="s">
        <v>68</v>
      </c>
      <c r="C116" s="96"/>
      <c r="D116" s="30"/>
      <c r="E116" s="80">
        <v>0</v>
      </c>
      <c r="F116" s="80">
        <v>0</v>
      </c>
      <c r="G116" s="80">
        <v>0</v>
      </c>
      <c r="H116" s="80">
        <v>0</v>
      </c>
      <c r="I116" s="80">
        <v>0</v>
      </c>
      <c r="J116" s="108">
        <v>0</v>
      </c>
      <c r="K116"/>
      <c r="L116"/>
      <c r="M116"/>
      <c r="N116" s="95" t="s">
        <v>230</v>
      </c>
      <c r="O116" s="93"/>
      <c r="P116" s="93"/>
      <c r="Q116" s="93"/>
      <c r="R116" s="93"/>
      <c r="S116" s="93"/>
      <c r="T116" s="93"/>
      <c r="U116" s="93"/>
      <c r="V116" s="93"/>
      <c r="W116" s="93"/>
      <c r="AA116" t="s">
        <v>372</v>
      </c>
      <c r="AB116" t="s">
        <v>68</v>
      </c>
    </row>
    <row r="117" spans="1:28" ht="12.95" customHeight="1" thickBot="1" x14ac:dyDescent="0.25">
      <c r="A117" s="101"/>
      <c r="B117" s="74" t="s">
        <v>171</v>
      </c>
      <c r="C117" s="24"/>
      <c r="D117" s="24"/>
      <c r="E117" s="39">
        <v>0</v>
      </c>
      <c r="F117" s="39">
        <v>0</v>
      </c>
      <c r="G117" s="39">
        <v>0</v>
      </c>
      <c r="H117" s="39">
        <v>0</v>
      </c>
      <c r="I117" s="39">
        <v>0</v>
      </c>
      <c r="J117" s="109">
        <v>0</v>
      </c>
      <c r="K117"/>
      <c r="L117"/>
      <c r="M117"/>
      <c r="N117" s="95" t="s">
        <v>230</v>
      </c>
      <c r="O117" s="93"/>
      <c r="P117" s="93"/>
      <c r="Q117" s="93"/>
      <c r="R117" s="93"/>
      <c r="S117" s="93"/>
      <c r="T117" s="93"/>
      <c r="U117" s="93"/>
      <c r="V117" s="93"/>
      <c r="W117" s="93"/>
      <c r="AA117" t="s">
        <v>373</v>
      </c>
      <c r="AB117" t="s">
        <v>171</v>
      </c>
    </row>
    <row r="118" spans="1:28" ht="20.100000000000001" customHeight="1" thickBot="1" x14ac:dyDescent="0.25">
      <c r="A118" s="10" t="s">
        <v>224</v>
      </c>
      <c r="B118" s="10"/>
      <c r="C118" s="10"/>
      <c r="D118" s="10"/>
      <c r="E118" s="40">
        <v>0</v>
      </c>
      <c r="F118" s="40">
        <v>0</v>
      </c>
      <c r="G118" s="40">
        <v>0</v>
      </c>
      <c r="H118" s="40">
        <v>0</v>
      </c>
      <c r="I118" s="40">
        <v>0</v>
      </c>
      <c r="J118" s="40">
        <v>0</v>
      </c>
      <c r="K118"/>
      <c r="L118"/>
      <c r="M118"/>
      <c r="N118" s="95" t="s">
        <v>229</v>
      </c>
      <c r="O118" s="93" t="b">
        <f t="shared" ref="O118:T118" si="23">ROUND(ABS(E118-(E119+E139+E144)),$J$2)&lt;=$O$5</f>
        <v>1</v>
      </c>
      <c r="P118" s="93" t="b">
        <f t="shared" si="23"/>
        <v>1</v>
      </c>
      <c r="Q118" s="93" t="b">
        <f t="shared" si="23"/>
        <v>1</v>
      </c>
      <c r="R118" s="93" t="b">
        <f t="shared" si="23"/>
        <v>1</v>
      </c>
      <c r="S118" s="93" t="b">
        <f t="shared" si="23"/>
        <v>1</v>
      </c>
      <c r="T118" s="93" t="b">
        <f t="shared" si="23"/>
        <v>1</v>
      </c>
      <c r="U118" s="93"/>
      <c r="V118" s="93"/>
      <c r="W118" s="93"/>
      <c r="AA118" t="s">
        <v>374</v>
      </c>
      <c r="AB118" t="s">
        <v>552</v>
      </c>
    </row>
    <row r="119" spans="1:28" ht="12.95" customHeight="1" x14ac:dyDescent="0.2">
      <c r="A119" s="100"/>
      <c r="B119" s="14" t="s">
        <v>69</v>
      </c>
      <c r="C119" s="14"/>
      <c r="D119" s="14"/>
      <c r="E119" s="42">
        <v>0</v>
      </c>
      <c r="F119" s="42">
        <v>0</v>
      </c>
      <c r="G119" s="42">
        <v>0</v>
      </c>
      <c r="H119" s="42">
        <v>0</v>
      </c>
      <c r="I119" s="42">
        <v>0</v>
      </c>
      <c r="J119" s="42">
        <v>0</v>
      </c>
      <c r="K119"/>
      <c r="L119"/>
      <c r="M119"/>
      <c r="N119" s="95" t="s">
        <v>230</v>
      </c>
      <c r="O119" s="93" t="b">
        <f t="shared" ref="O119:T119" si="24">ROUND(ABS(E119-(E120+E121+E125+E130+E136+E137+E138)),$J$2)&lt;=$O$5</f>
        <v>1</v>
      </c>
      <c r="P119" s="93" t="b">
        <f t="shared" si="24"/>
        <v>1</v>
      </c>
      <c r="Q119" s="93" t="b">
        <f t="shared" si="24"/>
        <v>1</v>
      </c>
      <c r="R119" s="93" t="b">
        <f t="shared" si="24"/>
        <v>1</v>
      </c>
      <c r="S119" s="93" t="b">
        <f t="shared" si="24"/>
        <v>1</v>
      </c>
      <c r="T119" s="93" t="b">
        <f t="shared" si="24"/>
        <v>1</v>
      </c>
      <c r="U119" s="93"/>
      <c r="V119" s="93"/>
      <c r="W119" s="93"/>
      <c r="AA119" t="s">
        <v>375</v>
      </c>
      <c r="AB119" t="s">
        <v>69</v>
      </c>
    </row>
    <row r="120" spans="1:28" ht="12.95" customHeight="1" x14ac:dyDescent="0.2">
      <c r="A120" s="12"/>
      <c r="B120" s="31"/>
      <c r="C120" s="23" t="s">
        <v>70</v>
      </c>
      <c r="D120" s="23"/>
      <c r="E120" s="38">
        <v>0</v>
      </c>
      <c r="F120" s="38">
        <v>0</v>
      </c>
      <c r="G120" s="38">
        <v>0</v>
      </c>
      <c r="H120" s="38">
        <v>0</v>
      </c>
      <c r="I120" s="38">
        <v>0</v>
      </c>
      <c r="J120" s="37">
        <v>0</v>
      </c>
      <c r="K120"/>
      <c r="L120"/>
      <c r="M120"/>
      <c r="N120" s="95" t="s">
        <v>230</v>
      </c>
      <c r="O120" s="95"/>
      <c r="P120" s="95"/>
      <c r="Q120" s="95"/>
      <c r="R120" s="95"/>
      <c r="S120" s="95"/>
      <c r="T120" s="95"/>
      <c r="U120" s="95"/>
      <c r="V120" s="95"/>
      <c r="W120" s="95"/>
      <c r="AA120" t="s">
        <v>376</v>
      </c>
      <c r="AB120" t="s">
        <v>70</v>
      </c>
    </row>
    <row r="121" spans="1:28" ht="12.95" customHeight="1" x14ac:dyDescent="0.2">
      <c r="A121" s="12"/>
      <c r="B121" s="32"/>
      <c r="C121" s="23" t="s">
        <v>71</v>
      </c>
      <c r="D121" s="23"/>
      <c r="E121" s="38">
        <v>0</v>
      </c>
      <c r="F121" s="38">
        <v>0</v>
      </c>
      <c r="G121" s="38">
        <v>0</v>
      </c>
      <c r="H121" s="38">
        <v>0</v>
      </c>
      <c r="I121" s="38">
        <v>0</v>
      </c>
      <c r="J121" s="37">
        <v>0</v>
      </c>
      <c r="K121"/>
      <c r="L121"/>
      <c r="M121"/>
      <c r="N121" s="95" t="s">
        <v>230</v>
      </c>
      <c r="O121" s="95" t="b">
        <f t="shared" ref="O121:T121" si="25">ROUND(ABS(E121-SUM(E122:E124)),$J$2)&lt;=$O$5</f>
        <v>1</v>
      </c>
      <c r="P121" s="95" t="b">
        <f t="shared" si="25"/>
        <v>1</v>
      </c>
      <c r="Q121" s="95" t="b">
        <f t="shared" si="25"/>
        <v>1</v>
      </c>
      <c r="R121" s="95" t="b">
        <f t="shared" si="25"/>
        <v>1</v>
      </c>
      <c r="S121" s="95" t="b">
        <f t="shared" si="25"/>
        <v>1</v>
      </c>
      <c r="T121" s="95" t="b">
        <f t="shared" si="25"/>
        <v>1</v>
      </c>
      <c r="U121" s="95"/>
      <c r="V121" s="95"/>
      <c r="W121" s="95"/>
      <c r="AA121" t="s">
        <v>377</v>
      </c>
      <c r="AB121" t="s">
        <v>71</v>
      </c>
    </row>
    <row r="122" spans="1:28" ht="12.95" customHeight="1" x14ac:dyDescent="0.2">
      <c r="A122" s="12"/>
      <c r="B122" s="32"/>
      <c r="C122" s="27"/>
      <c r="D122" s="25" t="s">
        <v>72</v>
      </c>
      <c r="E122" s="38">
        <v>0</v>
      </c>
      <c r="F122" s="38">
        <v>0</v>
      </c>
      <c r="G122" s="38">
        <v>0</v>
      </c>
      <c r="H122" s="38">
        <v>0</v>
      </c>
      <c r="I122" s="38">
        <v>0</v>
      </c>
      <c r="J122" s="37">
        <v>0</v>
      </c>
      <c r="K122"/>
      <c r="L122"/>
      <c r="M122"/>
      <c r="N122" s="95" t="s">
        <v>230</v>
      </c>
      <c r="O122" s="95"/>
      <c r="P122" s="95"/>
      <c r="Q122" s="95"/>
      <c r="R122" s="95"/>
      <c r="S122" s="95"/>
      <c r="T122" s="95"/>
      <c r="U122" s="95"/>
      <c r="V122" s="95"/>
      <c r="W122" s="95"/>
      <c r="AA122" t="s">
        <v>378</v>
      </c>
      <c r="AB122" t="s">
        <v>553</v>
      </c>
    </row>
    <row r="123" spans="1:28" ht="12.95" customHeight="1" x14ac:dyDescent="0.2">
      <c r="A123" s="12"/>
      <c r="B123" s="32"/>
      <c r="C123" s="28"/>
      <c r="D123" s="25" t="s">
        <v>73</v>
      </c>
      <c r="E123" s="38">
        <v>0</v>
      </c>
      <c r="F123" s="38">
        <v>0</v>
      </c>
      <c r="G123" s="38">
        <v>0</v>
      </c>
      <c r="H123" s="38">
        <v>0</v>
      </c>
      <c r="I123" s="38">
        <v>0</v>
      </c>
      <c r="J123" s="37">
        <v>0</v>
      </c>
      <c r="K123"/>
      <c r="L123"/>
      <c r="M123"/>
      <c r="N123" s="95" t="s">
        <v>230</v>
      </c>
      <c r="O123" s="95"/>
      <c r="P123" s="95"/>
      <c r="Q123" s="95"/>
      <c r="R123" s="95"/>
      <c r="S123" s="95"/>
      <c r="T123" s="95"/>
      <c r="U123" s="95"/>
      <c r="V123" s="95"/>
      <c r="W123" s="95"/>
      <c r="AA123" t="s">
        <v>379</v>
      </c>
      <c r="AB123" t="s">
        <v>554</v>
      </c>
    </row>
    <row r="124" spans="1:28" ht="12.95" customHeight="1" x14ac:dyDescent="0.2">
      <c r="A124" s="12"/>
      <c r="B124" s="32"/>
      <c r="C124" s="29"/>
      <c r="D124" s="70" t="s">
        <v>172</v>
      </c>
      <c r="E124" s="38">
        <v>0</v>
      </c>
      <c r="F124" s="38">
        <v>0</v>
      </c>
      <c r="G124" s="38">
        <v>0</v>
      </c>
      <c r="H124" s="38">
        <v>0</v>
      </c>
      <c r="I124" s="38">
        <v>0</v>
      </c>
      <c r="J124" s="37">
        <v>0</v>
      </c>
      <c r="K124"/>
      <c r="L124"/>
      <c r="M124"/>
      <c r="N124" s="95" t="s">
        <v>230</v>
      </c>
      <c r="O124" s="95"/>
      <c r="P124" s="95"/>
      <c r="Q124" s="95"/>
      <c r="R124" s="95"/>
      <c r="S124" s="95"/>
      <c r="T124" s="95"/>
      <c r="U124" s="95"/>
      <c r="V124" s="95"/>
      <c r="W124" s="95"/>
      <c r="AA124" t="s">
        <v>380</v>
      </c>
      <c r="AB124" t="s">
        <v>555</v>
      </c>
    </row>
    <row r="125" spans="1:28" ht="12.95" customHeight="1" x14ac:dyDescent="0.2">
      <c r="A125" s="12"/>
      <c r="B125" s="32"/>
      <c r="C125" s="25" t="s">
        <v>74</v>
      </c>
      <c r="D125" s="23"/>
      <c r="E125" s="38">
        <v>0</v>
      </c>
      <c r="F125" s="38">
        <v>0</v>
      </c>
      <c r="G125" s="38">
        <v>0</v>
      </c>
      <c r="H125" s="38">
        <v>0</v>
      </c>
      <c r="I125" s="38">
        <v>0</v>
      </c>
      <c r="J125" s="37">
        <v>0</v>
      </c>
      <c r="K125"/>
      <c r="L125"/>
      <c r="M125"/>
      <c r="N125" s="95" t="s">
        <v>230</v>
      </c>
      <c r="O125" s="95" t="b">
        <f t="shared" ref="O125:T125" si="26">ROUND(ABS(E125-SUM(E126:E129)),$J$2)&lt;=$O$5</f>
        <v>1</v>
      </c>
      <c r="P125" s="95" t="b">
        <f t="shared" si="26"/>
        <v>1</v>
      </c>
      <c r="Q125" s="95" t="b">
        <f t="shared" si="26"/>
        <v>1</v>
      </c>
      <c r="R125" s="95" t="b">
        <f t="shared" si="26"/>
        <v>1</v>
      </c>
      <c r="S125" s="95" t="b">
        <f t="shared" si="26"/>
        <v>1</v>
      </c>
      <c r="T125" s="95" t="b">
        <f t="shared" si="26"/>
        <v>1</v>
      </c>
      <c r="U125" s="95"/>
      <c r="V125" s="95"/>
      <c r="W125" s="95"/>
      <c r="AA125" t="s">
        <v>381</v>
      </c>
      <c r="AB125" t="s">
        <v>74</v>
      </c>
    </row>
    <row r="126" spans="1:28" ht="12.95" customHeight="1" x14ac:dyDescent="0.2">
      <c r="A126" s="12"/>
      <c r="B126" s="32"/>
      <c r="C126" s="27"/>
      <c r="D126" s="25" t="s">
        <v>75</v>
      </c>
      <c r="E126" s="38">
        <v>0</v>
      </c>
      <c r="F126" s="38">
        <v>0</v>
      </c>
      <c r="G126" s="38">
        <v>0</v>
      </c>
      <c r="H126" s="38">
        <v>0</v>
      </c>
      <c r="I126" s="38">
        <v>0</v>
      </c>
      <c r="J126" s="37">
        <v>0</v>
      </c>
      <c r="K126"/>
      <c r="L126"/>
      <c r="M126"/>
      <c r="N126" s="95" t="s">
        <v>230</v>
      </c>
      <c r="O126" s="95"/>
      <c r="P126" s="95"/>
      <c r="Q126" s="95"/>
      <c r="R126" s="95"/>
      <c r="S126" s="95"/>
      <c r="T126" s="95"/>
      <c r="U126" s="95"/>
      <c r="V126" s="95"/>
      <c r="W126" s="95"/>
      <c r="AA126" t="s">
        <v>382</v>
      </c>
      <c r="AB126" t="s">
        <v>556</v>
      </c>
    </row>
    <row r="127" spans="1:28" ht="12.95" customHeight="1" x14ac:dyDescent="0.2">
      <c r="A127" s="12"/>
      <c r="B127" s="32"/>
      <c r="C127" s="28"/>
      <c r="D127" s="25" t="s">
        <v>76</v>
      </c>
      <c r="E127" s="38">
        <v>0</v>
      </c>
      <c r="F127" s="38">
        <v>0</v>
      </c>
      <c r="G127" s="38">
        <v>0</v>
      </c>
      <c r="H127" s="38">
        <v>0</v>
      </c>
      <c r="I127" s="38">
        <v>0</v>
      </c>
      <c r="J127" s="37">
        <v>0</v>
      </c>
      <c r="K127"/>
      <c r="L127"/>
      <c r="M127"/>
      <c r="N127" s="95" t="s">
        <v>230</v>
      </c>
      <c r="O127" s="95"/>
      <c r="P127" s="95"/>
      <c r="Q127" s="95"/>
      <c r="R127" s="95"/>
      <c r="S127" s="95"/>
      <c r="T127" s="95"/>
      <c r="U127" s="95"/>
      <c r="V127" s="95"/>
      <c r="W127" s="95"/>
      <c r="AA127" t="s">
        <v>383</v>
      </c>
      <c r="AB127" t="s">
        <v>557</v>
      </c>
    </row>
    <row r="128" spans="1:28" ht="12.95" customHeight="1" x14ac:dyDescent="0.2">
      <c r="A128" s="12"/>
      <c r="B128" s="32"/>
      <c r="C128" s="28"/>
      <c r="D128" s="25" t="s">
        <v>77</v>
      </c>
      <c r="E128" s="38">
        <v>0</v>
      </c>
      <c r="F128" s="38">
        <v>0</v>
      </c>
      <c r="G128" s="38">
        <v>0</v>
      </c>
      <c r="H128" s="38">
        <v>0</v>
      </c>
      <c r="I128" s="38">
        <v>0</v>
      </c>
      <c r="J128" s="37">
        <v>0</v>
      </c>
      <c r="K128"/>
      <c r="L128"/>
      <c r="M128"/>
      <c r="N128" s="95" t="s">
        <v>230</v>
      </c>
      <c r="O128" s="95"/>
      <c r="P128" s="95"/>
      <c r="Q128" s="95"/>
      <c r="R128" s="95"/>
      <c r="S128" s="95"/>
      <c r="T128" s="95"/>
      <c r="U128" s="95"/>
      <c r="V128" s="95"/>
      <c r="W128" s="95"/>
      <c r="AA128" t="s">
        <v>384</v>
      </c>
      <c r="AB128" t="s">
        <v>558</v>
      </c>
    </row>
    <row r="129" spans="1:28" ht="12.95" customHeight="1" x14ac:dyDescent="0.2">
      <c r="A129" s="12"/>
      <c r="B129" s="32"/>
      <c r="C129" s="29"/>
      <c r="D129" s="70" t="s">
        <v>173</v>
      </c>
      <c r="E129" s="38">
        <v>0</v>
      </c>
      <c r="F129" s="38">
        <v>0</v>
      </c>
      <c r="G129" s="38">
        <v>0</v>
      </c>
      <c r="H129" s="38">
        <v>0</v>
      </c>
      <c r="I129" s="38">
        <v>0</v>
      </c>
      <c r="J129" s="37">
        <v>0</v>
      </c>
      <c r="K129"/>
      <c r="L129"/>
      <c r="M129"/>
      <c r="N129" s="95" t="s">
        <v>230</v>
      </c>
      <c r="O129" s="95"/>
      <c r="P129" s="95"/>
      <c r="Q129" s="95"/>
      <c r="R129" s="95"/>
      <c r="S129" s="95"/>
      <c r="T129" s="95"/>
      <c r="U129" s="95"/>
      <c r="V129" s="95"/>
      <c r="W129" s="95"/>
      <c r="AA129" t="s">
        <v>385</v>
      </c>
      <c r="AB129" t="s">
        <v>559</v>
      </c>
    </row>
    <row r="130" spans="1:28" ht="12.95" customHeight="1" x14ac:dyDescent="0.2">
      <c r="A130" s="12"/>
      <c r="B130" s="32"/>
      <c r="C130" s="25" t="s">
        <v>78</v>
      </c>
      <c r="D130" s="23"/>
      <c r="E130" s="38">
        <v>0</v>
      </c>
      <c r="F130" s="38">
        <v>0</v>
      </c>
      <c r="G130" s="38">
        <v>0</v>
      </c>
      <c r="H130" s="38">
        <v>0</v>
      </c>
      <c r="I130" s="38">
        <v>0</v>
      </c>
      <c r="J130" s="37">
        <v>0</v>
      </c>
      <c r="K130"/>
      <c r="L130"/>
      <c r="M130"/>
      <c r="N130" s="95" t="s">
        <v>230</v>
      </c>
      <c r="O130" s="95" t="b">
        <f t="shared" ref="O130:T130" si="27">ROUND(ABS(E130-SUM(E131:E135)),$J$2)&lt;=$O$5</f>
        <v>1</v>
      </c>
      <c r="P130" s="95" t="b">
        <f t="shared" si="27"/>
        <v>1</v>
      </c>
      <c r="Q130" s="95" t="b">
        <f t="shared" si="27"/>
        <v>1</v>
      </c>
      <c r="R130" s="95" t="b">
        <f t="shared" si="27"/>
        <v>1</v>
      </c>
      <c r="S130" s="95" t="b">
        <f t="shared" si="27"/>
        <v>1</v>
      </c>
      <c r="T130" s="95" t="b">
        <f t="shared" si="27"/>
        <v>1</v>
      </c>
      <c r="U130" s="95"/>
      <c r="V130" s="95"/>
      <c r="W130" s="95"/>
      <c r="AA130" t="s">
        <v>386</v>
      </c>
      <c r="AB130" t="s">
        <v>78</v>
      </c>
    </row>
    <row r="131" spans="1:28" ht="12.95" customHeight="1" x14ac:dyDescent="0.2">
      <c r="A131" s="12"/>
      <c r="B131" s="32"/>
      <c r="C131" s="27"/>
      <c r="D131" s="25" t="s">
        <v>79</v>
      </c>
      <c r="E131" s="38">
        <v>0</v>
      </c>
      <c r="F131" s="38">
        <v>0</v>
      </c>
      <c r="G131" s="38">
        <v>0</v>
      </c>
      <c r="H131" s="38">
        <v>0</v>
      </c>
      <c r="I131" s="38">
        <v>0</v>
      </c>
      <c r="J131" s="37">
        <v>0</v>
      </c>
      <c r="K131"/>
      <c r="L131"/>
      <c r="M131"/>
      <c r="N131" s="95" t="s">
        <v>230</v>
      </c>
      <c r="O131" s="95"/>
      <c r="P131" s="95"/>
      <c r="Q131" s="95"/>
      <c r="R131" s="95"/>
      <c r="S131" s="95"/>
      <c r="T131" s="95"/>
      <c r="U131" s="95"/>
      <c r="V131" s="95"/>
      <c r="W131" s="95"/>
      <c r="AA131" t="s">
        <v>387</v>
      </c>
      <c r="AB131" t="s">
        <v>560</v>
      </c>
    </row>
    <row r="132" spans="1:28" ht="12.95" customHeight="1" x14ac:dyDescent="0.2">
      <c r="A132" s="12"/>
      <c r="B132" s="32"/>
      <c r="C132" s="28"/>
      <c r="D132" s="25" t="s">
        <v>80</v>
      </c>
      <c r="E132" s="38">
        <v>0</v>
      </c>
      <c r="F132" s="38">
        <v>0</v>
      </c>
      <c r="G132" s="38">
        <v>0</v>
      </c>
      <c r="H132" s="38">
        <v>0</v>
      </c>
      <c r="I132" s="38">
        <v>0</v>
      </c>
      <c r="J132" s="37">
        <v>0</v>
      </c>
      <c r="K132"/>
      <c r="L132"/>
      <c r="M132"/>
      <c r="N132" s="95" t="s">
        <v>230</v>
      </c>
      <c r="O132" s="95"/>
      <c r="P132" s="95"/>
      <c r="Q132" s="95"/>
      <c r="R132" s="95"/>
      <c r="S132" s="95"/>
      <c r="T132" s="95"/>
      <c r="U132" s="95"/>
      <c r="V132" s="95"/>
      <c r="W132" s="95"/>
      <c r="AA132" t="s">
        <v>388</v>
      </c>
      <c r="AB132" t="s">
        <v>561</v>
      </c>
    </row>
    <row r="133" spans="1:28" ht="12.95" customHeight="1" x14ac:dyDescent="0.2">
      <c r="A133" s="12"/>
      <c r="B133" s="32"/>
      <c r="C133" s="28"/>
      <c r="D133" s="25" t="s">
        <v>81</v>
      </c>
      <c r="E133" s="38">
        <v>0</v>
      </c>
      <c r="F133" s="38">
        <v>0</v>
      </c>
      <c r="G133" s="38">
        <v>0</v>
      </c>
      <c r="H133" s="38">
        <v>0</v>
      </c>
      <c r="I133" s="38">
        <v>0</v>
      </c>
      <c r="J133" s="37">
        <v>0</v>
      </c>
      <c r="K133"/>
      <c r="L133"/>
      <c r="M133"/>
      <c r="N133" s="95" t="s">
        <v>230</v>
      </c>
      <c r="O133" s="95"/>
      <c r="P133" s="95"/>
      <c r="Q133" s="95"/>
      <c r="R133" s="95"/>
      <c r="S133" s="95"/>
      <c r="T133" s="95"/>
      <c r="U133" s="95"/>
      <c r="V133" s="95"/>
      <c r="W133" s="95"/>
      <c r="AA133" t="s">
        <v>389</v>
      </c>
      <c r="AB133" t="s">
        <v>562</v>
      </c>
    </row>
    <row r="134" spans="1:28" ht="12.95" customHeight="1" x14ac:dyDescent="0.2">
      <c r="A134" s="12"/>
      <c r="B134" s="32"/>
      <c r="C134" s="28"/>
      <c r="D134" s="25" t="s">
        <v>82</v>
      </c>
      <c r="E134" s="38">
        <v>0</v>
      </c>
      <c r="F134" s="38">
        <v>0</v>
      </c>
      <c r="G134" s="38">
        <v>0</v>
      </c>
      <c r="H134" s="38">
        <v>0</v>
      </c>
      <c r="I134" s="38">
        <v>0</v>
      </c>
      <c r="J134" s="37">
        <v>0</v>
      </c>
      <c r="K134"/>
      <c r="L134"/>
      <c r="M134"/>
      <c r="N134" s="95" t="s">
        <v>230</v>
      </c>
      <c r="O134" s="95"/>
      <c r="P134" s="95"/>
      <c r="Q134" s="95"/>
      <c r="R134" s="95"/>
      <c r="S134" s="95"/>
      <c r="T134" s="95"/>
      <c r="U134" s="95"/>
      <c r="V134" s="95"/>
      <c r="W134" s="95"/>
      <c r="AA134" t="s">
        <v>390</v>
      </c>
      <c r="AB134" t="s">
        <v>563</v>
      </c>
    </row>
    <row r="135" spans="1:28" ht="12.95" customHeight="1" x14ac:dyDescent="0.2">
      <c r="A135" s="12"/>
      <c r="B135" s="32"/>
      <c r="C135" s="29"/>
      <c r="D135" s="70" t="s">
        <v>174</v>
      </c>
      <c r="E135" s="38">
        <v>0</v>
      </c>
      <c r="F135" s="38">
        <v>0</v>
      </c>
      <c r="G135" s="38">
        <v>0</v>
      </c>
      <c r="H135" s="38">
        <v>0</v>
      </c>
      <c r="I135" s="38">
        <v>0</v>
      </c>
      <c r="J135" s="37">
        <v>0</v>
      </c>
      <c r="K135"/>
      <c r="L135"/>
      <c r="M135"/>
      <c r="N135" s="95" t="s">
        <v>230</v>
      </c>
      <c r="O135" s="95"/>
      <c r="P135" s="95"/>
      <c r="Q135" s="95"/>
      <c r="R135" s="95"/>
      <c r="S135" s="95"/>
      <c r="T135" s="95"/>
      <c r="U135" s="95"/>
      <c r="V135" s="95"/>
      <c r="W135" s="95"/>
      <c r="AA135" t="s">
        <v>391</v>
      </c>
      <c r="AB135" t="s">
        <v>564</v>
      </c>
    </row>
    <row r="136" spans="1:28" ht="12.95" customHeight="1" x14ac:dyDescent="0.2">
      <c r="A136" s="12"/>
      <c r="B136" s="32"/>
      <c r="C136" s="25" t="s">
        <v>83</v>
      </c>
      <c r="D136" s="23"/>
      <c r="E136" s="38">
        <v>0</v>
      </c>
      <c r="F136" s="38">
        <v>0</v>
      </c>
      <c r="G136" s="38">
        <v>0</v>
      </c>
      <c r="H136" s="38">
        <v>0</v>
      </c>
      <c r="I136" s="38">
        <v>0</v>
      </c>
      <c r="J136" s="37">
        <v>0</v>
      </c>
      <c r="K136"/>
      <c r="L136"/>
      <c r="M136"/>
      <c r="N136" s="95" t="s">
        <v>230</v>
      </c>
      <c r="O136" s="95"/>
      <c r="P136" s="95"/>
      <c r="Q136" s="95"/>
      <c r="R136" s="95"/>
      <c r="S136" s="95"/>
      <c r="T136" s="95"/>
      <c r="U136" s="95"/>
      <c r="V136" s="95"/>
      <c r="W136" s="95"/>
      <c r="AA136" t="s">
        <v>392</v>
      </c>
      <c r="AB136" t="s">
        <v>83</v>
      </c>
    </row>
    <row r="137" spans="1:28" ht="12.95" customHeight="1" x14ac:dyDescent="0.2">
      <c r="A137" s="12"/>
      <c r="B137" s="28"/>
      <c r="C137" s="25" t="s">
        <v>84</v>
      </c>
      <c r="D137" s="23"/>
      <c r="E137" s="38">
        <v>0</v>
      </c>
      <c r="F137" s="38">
        <v>0</v>
      </c>
      <c r="G137" s="38">
        <v>0</v>
      </c>
      <c r="H137" s="38">
        <v>0</v>
      </c>
      <c r="I137" s="38">
        <v>0</v>
      </c>
      <c r="J137" s="37">
        <v>0</v>
      </c>
      <c r="K137"/>
      <c r="L137"/>
      <c r="M137"/>
      <c r="N137" s="95" t="s">
        <v>230</v>
      </c>
      <c r="O137" s="95"/>
      <c r="P137" s="95"/>
      <c r="Q137" s="95"/>
      <c r="R137" s="95"/>
      <c r="S137" s="95"/>
      <c r="T137" s="95"/>
      <c r="U137" s="95"/>
      <c r="V137" s="95"/>
      <c r="W137" s="95"/>
      <c r="AA137" t="s">
        <v>393</v>
      </c>
      <c r="AB137" t="s">
        <v>84</v>
      </c>
    </row>
    <row r="138" spans="1:28" ht="12.95" customHeight="1" x14ac:dyDescent="0.2">
      <c r="A138" s="12"/>
      <c r="B138" s="29"/>
      <c r="C138" s="70" t="s">
        <v>175</v>
      </c>
      <c r="D138" s="23"/>
      <c r="E138" s="38">
        <v>0</v>
      </c>
      <c r="F138" s="38">
        <v>0</v>
      </c>
      <c r="G138" s="38">
        <v>0</v>
      </c>
      <c r="H138" s="38">
        <v>0</v>
      </c>
      <c r="I138" s="38">
        <v>0</v>
      </c>
      <c r="J138" s="37">
        <v>0</v>
      </c>
      <c r="K138"/>
      <c r="L138"/>
      <c r="M138"/>
      <c r="N138" s="95" t="s">
        <v>230</v>
      </c>
      <c r="O138" s="95"/>
      <c r="P138" s="95"/>
      <c r="Q138" s="95"/>
      <c r="R138" s="95"/>
      <c r="S138" s="95"/>
      <c r="T138" s="95"/>
      <c r="U138" s="95"/>
      <c r="V138" s="95"/>
      <c r="W138" s="95"/>
      <c r="AA138" t="s">
        <v>394</v>
      </c>
      <c r="AB138" t="s">
        <v>175</v>
      </c>
    </row>
    <row r="139" spans="1:28" ht="12.95" customHeight="1" x14ac:dyDescent="0.2">
      <c r="A139" s="100"/>
      <c r="B139" s="17" t="s">
        <v>85</v>
      </c>
      <c r="C139" s="17"/>
      <c r="D139" s="17"/>
      <c r="E139" s="41">
        <v>0</v>
      </c>
      <c r="F139" s="41">
        <v>0</v>
      </c>
      <c r="G139" s="41">
        <v>0</v>
      </c>
      <c r="H139" s="41">
        <v>0</v>
      </c>
      <c r="I139" s="41">
        <v>0</v>
      </c>
      <c r="J139" s="41">
        <v>0</v>
      </c>
      <c r="K139"/>
      <c r="L139"/>
      <c r="M139"/>
      <c r="N139" s="95" t="s">
        <v>230</v>
      </c>
      <c r="O139" s="93" t="b">
        <f t="shared" ref="O139:T139" si="28">ROUND(ABS(E139-SUM(E140:E143)),$J$2)&lt;=$O$5</f>
        <v>1</v>
      </c>
      <c r="P139" s="93" t="b">
        <f t="shared" si="28"/>
        <v>1</v>
      </c>
      <c r="Q139" s="93" t="b">
        <f t="shared" si="28"/>
        <v>1</v>
      </c>
      <c r="R139" s="93" t="b">
        <f t="shared" si="28"/>
        <v>1</v>
      </c>
      <c r="S139" s="93" t="b">
        <f t="shared" si="28"/>
        <v>1</v>
      </c>
      <c r="T139" s="93" t="b">
        <f t="shared" si="28"/>
        <v>1</v>
      </c>
      <c r="U139" s="93"/>
      <c r="V139" s="93"/>
      <c r="W139" s="93"/>
      <c r="AA139" t="s">
        <v>395</v>
      </c>
      <c r="AB139" t="s">
        <v>85</v>
      </c>
    </row>
    <row r="140" spans="1:28" ht="12.95" customHeight="1" x14ac:dyDescent="0.2">
      <c r="A140" s="12"/>
      <c r="B140" s="27"/>
      <c r="C140" s="25" t="s">
        <v>86</v>
      </c>
      <c r="D140" s="23"/>
      <c r="E140" s="38">
        <v>0</v>
      </c>
      <c r="F140" s="38">
        <v>0</v>
      </c>
      <c r="G140" s="38">
        <v>0</v>
      </c>
      <c r="H140" s="38">
        <v>0</v>
      </c>
      <c r="I140" s="38">
        <v>0</v>
      </c>
      <c r="J140" s="37">
        <v>0</v>
      </c>
      <c r="K140"/>
      <c r="L140"/>
      <c r="M140"/>
      <c r="N140" s="95" t="s">
        <v>230</v>
      </c>
      <c r="O140" s="95"/>
      <c r="P140" s="95"/>
      <c r="Q140" s="95"/>
      <c r="R140" s="95"/>
      <c r="S140" s="95"/>
      <c r="T140" s="95"/>
      <c r="U140" s="95"/>
      <c r="V140" s="95"/>
      <c r="W140" s="95"/>
      <c r="AA140" t="s">
        <v>396</v>
      </c>
      <c r="AB140" t="s">
        <v>565</v>
      </c>
    </row>
    <row r="141" spans="1:28" ht="12.95" customHeight="1" x14ac:dyDescent="0.2">
      <c r="A141" s="12"/>
      <c r="B141" s="28"/>
      <c r="C141" s="25" t="s">
        <v>87</v>
      </c>
      <c r="D141" s="23"/>
      <c r="E141" s="38">
        <v>0</v>
      </c>
      <c r="F141" s="38">
        <v>0</v>
      </c>
      <c r="G141" s="38">
        <v>0</v>
      </c>
      <c r="H141" s="38">
        <v>0</v>
      </c>
      <c r="I141" s="38">
        <v>0</v>
      </c>
      <c r="J141" s="37">
        <v>0</v>
      </c>
      <c r="K141"/>
      <c r="L141"/>
      <c r="M141"/>
      <c r="N141" s="95" t="s">
        <v>230</v>
      </c>
      <c r="O141" s="95"/>
      <c r="P141" s="95"/>
      <c r="Q141" s="95"/>
      <c r="R141" s="95"/>
      <c r="S141" s="95"/>
      <c r="T141" s="95"/>
      <c r="U141" s="95"/>
      <c r="V141" s="95"/>
      <c r="W141" s="95"/>
      <c r="AA141" t="s">
        <v>397</v>
      </c>
      <c r="AB141" t="s">
        <v>566</v>
      </c>
    </row>
    <row r="142" spans="1:28" ht="12.95" customHeight="1" x14ac:dyDescent="0.2">
      <c r="A142" s="12"/>
      <c r="B142" s="28"/>
      <c r="C142" s="75" t="s">
        <v>88</v>
      </c>
      <c r="D142" s="71"/>
      <c r="E142" s="76">
        <v>0</v>
      </c>
      <c r="F142" s="76">
        <v>0</v>
      </c>
      <c r="G142" s="76">
        <v>0</v>
      </c>
      <c r="H142" s="76">
        <v>0</v>
      </c>
      <c r="I142" s="76">
        <v>0</v>
      </c>
      <c r="J142" s="77">
        <v>0</v>
      </c>
      <c r="K142"/>
      <c r="L142"/>
      <c r="M142"/>
      <c r="N142" s="95" t="s">
        <v>230</v>
      </c>
      <c r="O142" s="95"/>
      <c r="P142" s="95"/>
      <c r="Q142" s="95"/>
      <c r="R142" s="95"/>
      <c r="S142" s="95"/>
      <c r="T142" s="95"/>
      <c r="U142" s="95"/>
      <c r="V142" s="95"/>
      <c r="W142" s="95"/>
      <c r="AA142" t="s">
        <v>398</v>
      </c>
      <c r="AB142" t="s">
        <v>567</v>
      </c>
    </row>
    <row r="143" spans="1:28" ht="12.95" customHeight="1" x14ac:dyDescent="0.2">
      <c r="A143" s="12"/>
      <c r="B143" s="29"/>
      <c r="C143" s="70" t="s">
        <v>176</v>
      </c>
      <c r="D143" s="71"/>
      <c r="E143" s="76">
        <v>0</v>
      </c>
      <c r="F143" s="76">
        <v>0</v>
      </c>
      <c r="G143" s="76">
        <v>0</v>
      </c>
      <c r="H143" s="76">
        <v>0</v>
      </c>
      <c r="I143" s="76">
        <v>0</v>
      </c>
      <c r="J143" s="77">
        <v>0</v>
      </c>
      <c r="K143"/>
      <c r="L143"/>
      <c r="M143"/>
      <c r="N143" s="95" t="s">
        <v>230</v>
      </c>
      <c r="O143" s="95"/>
      <c r="P143" s="95"/>
      <c r="Q143" s="95"/>
      <c r="R143" s="95"/>
      <c r="S143" s="95"/>
      <c r="T143" s="95"/>
      <c r="U143" s="95"/>
      <c r="V143" s="95"/>
      <c r="W143" s="95"/>
      <c r="AA143" t="s">
        <v>399</v>
      </c>
      <c r="AB143" t="s">
        <v>568</v>
      </c>
    </row>
    <row r="144" spans="1:28" ht="12.95" customHeight="1" thickBot="1" x14ac:dyDescent="0.25">
      <c r="A144" s="101"/>
      <c r="B144" s="74" t="s">
        <v>177</v>
      </c>
      <c r="C144" s="110"/>
      <c r="D144" s="24"/>
      <c r="E144" s="39">
        <v>0</v>
      </c>
      <c r="F144" s="39">
        <v>0</v>
      </c>
      <c r="G144" s="39">
        <v>0</v>
      </c>
      <c r="H144" s="39">
        <v>0</v>
      </c>
      <c r="I144" s="39">
        <v>0</v>
      </c>
      <c r="J144" s="109">
        <v>0</v>
      </c>
      <c r="K144"/>
      <c r="L144"/>
      <c r="M144"/>
      <c r="N144" s="95" t="s">
        <v>230</v>
      </c>
      <c r="O144" s="93"/>
      <c r="P144" s="93"/>
      <c r="Q144" s="93"/>
      <c r="R144" s="93"/>
      <c r="S144" s="93"/>
      <c r="T144" s="93"/>
      <c r="U144" s="93"/>
      <c r="V144" s="93"/>
      <c r="W144" s="93"/>
      <c r="AA144" t="s">
        <v>400</v>
      </c>
      <c r="AB144" t="s">
        <v>569</v>
      </c>
    </row>
    <row r="145" spans="1:28" ht="20.100000000000001" customHeight="1" thickBot="1" x14ac:dyDescent="0.25">
      <c r="A145" s="10" t="s">
        <v>225</v>
      </c>
      <c r="B145" s="10"/>
      <c r="C145" s="10"/>
      <c r="D145" s="10"/>
      <c r="E145" s="40"/>
      <c r="F145" s="40">
        <v>0</v>
      </c>
      <c r="G145" s="40">
        <v>0</v>
      </c>
      <c r="H145" s="40">
        <v>0</v>
      </c>
      <c r="I145" s="40">
        <v>0</v>
      </c>
      <c r="J145" s="40">
        <v>0</v>
      </c>
      <c r="K145"/>
      <c r="L145"/>
      <c r="M145"/>
      <c r="N145" s="95" t="s">
        <v>229</v>
      </c>
      <c r="O145" s="93" t="b">
        <f t="shared" ref="O145:T145" si="29">ROUND(ABS(E145-(E146+E153+E158)),$J$2)&lt;=$O$5</f>
        <v>1</v>
      </c>
      <c r="P145" s="93" t="b">
        <f t="shared" si="29"/>
        <v>1</v>
      </c>
      <c r="Q145" s="93" t="b">
        <f t="shared" si="29"/>
        <v>1</v>
      </c>
      <c r="R145" s="93" t="b">
        <f t="shared" si="29"/>
        <v>1</v>
      </c>
      <c r="S145" s="93" t="b">
        <f t="shared" si="29"/>
        <v>1</v>
      </c>
      <c r="T145" s="93" t="b">
        <f t="shared" si="29"/>
        <v>1</v>
      </c>
      <c r="U145" s="93"/>
      <c r="V145" s="93"/>
      <c r="W145" s="93"/>
      <c r="AA145" t="s">
        <v>401</v>
      </c>
      <c r="AB145" t="s">
        <v>570</v>
      </c>
    </row>
    <row r="146" spans="1:28" ht="12.95" customHeight="1" x14ac:dyDescent="0.2">
      <c r="A146" s="104"/>
      <c r="B146" s="14" t="s">
        <v>89</v>
      </c>
      <c r="C146" s="14"/>
      <c r="D146" s="14"/>
      <c r="E146" s="42">
        <v>0</v>
      </c>
      <c r="F146" s="42">
        <v>0</v>
      </c>
      <c r="G146" s="42">
        <v>0</v>
      </c>
      <c r="H146" s="42">
        <v>0</v>
      </c>
      <c r="I146" s="42">
        <v>0</v>
      </c>
      <c r="J146" s="42">
        <v>0</v>
      </c>
      <c r="K146"/>
      <c r="L146"/>
      <c r="M146"/>
      <c r="N146" s="95" t="s">
        <v>230</v>
      </c>
      <c r="O146" s="93" t="b">
        <f t="shared" ref="O146:T146" si="30">ROUND(ABS(E146-SUM(E147:E152)),$J$2)&lt;=$O$5</f>
        <v>1</v>
      </c>
      <c r="P146" s="93" t="b">
        <f t="shared" si="30"/>
        <v>1</v>
      </c>
      <c r="Q146" s="93" t="b">
        <f t="shared" si="30"/>
        <v>1</v>
      </c>
      <c r="R146" s="93" t="b">
        <f t="shared" si="30"/>
        <v>1</v>
      </c>
      <c r="S146" s="93" t="b">
        <f t="shared" si="30"/>
        <v>1</v>
      </c>
      <c r="T146" s="93" t="b">
        <f t="shared" si="30"/>
        <v>1</v>
      </c>
      <c r="U146" s="93"/>
      <c r="V146" s="93"/>
      <c r="W146" s="93"/>
      <c r="AA146" t="s">
        <v>402</v>
      </c>
      <c r="AB146" t="s">
        <v>89</v>
      </c>
    </row>
    <row r="147" spans="1:28" ht="12.95" customHeight="1" x14ac:dyDescent="0.2">
      <c r="A147" s="12"/>
      <c r="B147" s="27"/>
      <c r="C147" s="25" t="s">
        <v>90</v>
      </c>
      <c r="D147" s="23"/>
      <c r="E147" s="38">
        <v>0</v>
      </c>
      <c r="F147" s="38">
        <v>0</v>
      </c>
      <c r="G147" s="38">
        <v>0</v>
      </c>
      <c r="H147" s="38">
        <v>0</v>
      </c>
      <c r="I147" s="38">
        <v>0</v>
      </c>
      <c r="J147" s="37">
        <v>0</v>
      </c>
      <c r="K147"/>
      <c r="L147"/>
      <c r="M147"/>
      <c r="N147" s="95" t="s">
        <v>230</v>
      </c>
      <c r="O147" s="95"/>
      <c r="P147" s="95"/>
      <c r="Q147" s="95"/>
      <c r="R147" s="95"/>
      <c r="S147" s="95"/>
      <c r="T147" s="95"/>
      <c r="U147" s="95"/>
      <c r="V147" s="95"/>
      <c r="W147" s="95"/>
      <c r="AA147" t="s">
        <v>403</v>
      </c>
      <c r="AB147" t="s">
        <v>90</v>
      </c>
    </row>
    <row r="148" spans="1:28" ht="12.95" customHeight="1" x14ac:dyDescent="0.2">
      <c r="A148" s="12"/>
      <c r="B148" s="28"/>
      <c r="C148" s="25" t="s">
        <v>91</v>
      </c>
      <c r="D148" s="23"/>
      <c r="E148" s="38">
        <v>0</v>
      </c>
      <c r="F148" s="38">
        <v>0</v>
      </c>
      <c r="G148" s="38">
        <v>0</v>
      </c>
      <c r="H148" s="38">
        <v>0</v>
      </c>
      <c r="I148" s="38">
        <v>0</v>
      </c>
      <c r="J148" s="37">
        <v>0</v>
      </c>
      <c r="K148"/>
      <c r="L148"/>
      <c r="M148"/>
      <c r="N148" s="95" t="s">
        <v>230</v>
      </c>
      <c r="O148" s="95"/>
      <c r="P148" s="95"/>
      <c r="Q148" s="95"/>
      <c r="R148" s="95"/>
      <c r="S148" s="95"/>
      <c r="T148" s="95"/>
      <c r="U148" s="95"/>
      <c r="V148" s="95"/>
      <c r="W148" s="95"/>
      <c r="AA148" t="s">
        <v>404</v>
      </c>
      <c r="AB148" t="s">
        <v>125</v>
      </c>
    </row>
    <row r="149" spans="1:28" ht="12.95" customHeight="1" x14ac:dyDescent="0.2">
      <c r="A149" s="12"/>
      <c r="B149" s="28"/>
      <c r="C149" s="25" t="s">
        <v>92</v>
      </c>
      <c r="D149" s="23"/>
      <c r="E149" s="38">
        <v>0</v>
      </c>
      <c r="F149" s="38">
        <v>0</v>
      </c>
      <c r="G149" s="38">
        <v>0</v>
      </c>
      <c r="H149" s="38">
        <v>0</v>
      </c>
      <c r="I149" s="38">
        <v>0</v>
      </c>
      <c r="J149" s="37">
        <v>0</v>
      </c>
      <c r="K149"/>
      <c r="L149"/>
      <c r="M149"/>
      <c r="N149" s="95" t="s">
        <v>230</v>
      </c>
      <c r="O149" s="95"/>
      <c r="P149" s="95"/>
      <c r="Q149" s="95"/>
      <c r="R149" s="95"/>
      <c r="S149" s="95"/>
      <c r="T149" s="95"/>
      <c r="U149" s="95"/>
      <c r="V149" s="95"/>
      <c r="W149" s="95"/>
      <c r="AA149" t="s">
        <v>405</v>
      </c>
      <c r="AB149" t="s">
        <v>92</v>
      </c>
    </row>
    <row r="150" spans="1:28" ht="12.95" customHeight="1" x14ac:dyDescent="0.2">
      <c r="A150" s="12"/>
      <c r="B150" s="28"/>
      <c r="C150" s="25" t="s">
        <v>93</v>
      </c>
      <c r="D150" s="23"/>
      <c r="E150" s="38">
        <v>0</v>
      </c>
      <c r="F150" s="38">
        <v>0</v>
      </c>
      <c r="G150" s="38">
        <v>0</v>
      </c>
      <c r="H150" s="38">
        <v>0</v>
      </c>
      <c r="I150" s="38">
        <v>0</v>
      </c>
      <c r="J150" s="37">
        <v>0</v>
      </c>
      <c r="K150"/>
      <c r="L150"/>
      <c r="M150"/>
      <c r="N150" s="95" t="s">
        <v>230</v>
      </c>
      <c r="O150" s="95"/>
      <c r="P150" s="95"/>
      <c r="Q150" s="95"/>
      <c r="R150" s="95"/>
      <c r="S150" s="95"/>
      <c r="T150" s="95"/>
      <c r="U150" s="95"/>
      <c r="V150" s="95"/>
      <c r="W150" s="95"/>
      <c r="AA150" t="s">
        <v>406</v>
      </c>
      <c r="AB150" t="s">
        <v>571</v>
      </c>
    </row>
    <row r="151" spans="1:28" ht="12.95" customHeight="1" x14ac:dyDescent="0.2">
      <c r="A151" s="12"/>
      <c r="B151" s="28"/>
      <c r="C151" s="25" t="s">
        <v>94</v>
      </c>
      <c r="D151" s="23"/>
      <c r="E151" s="38">
        <v>0</v>
      </c>
      <c r="F151" s="38">
        <v>0</v>
      </c>
      <c r="G151" s="38">
        <v>0</v>
      </c>
      <c r="H151" s="38">
        <v>0</v>
      </c>
      <c r="I151" s="38">
        <v>0</v>
      </c>
      <c r="J151" s="37">
        <v>0</v>
      </c>
      <c r="K151"/>
      <c r="L151"/>
      <c r="M151"/>
      <c r="N151" s="95" t="s">
        <v>230</v>
      </c>
      <c r="O151" s="95"/>
      <c r="P151" s="95"/>
      <c r="Q151" s="95"/>
      <c r="R151" s="95"/>
      <c r="S151" s="95"/>
      <c r="T151" s="95"/>
      <c r="U151" s="95"/>
      <c r="V151" s="95"/>
      <c r="W151" s="95"/>
      <c r="AA151" t="s">
        <v>407</v>
      </c>
      <c r="AB151" t="s">
        <v>572</v>
      </c>
    </row>
    <row r="152" spans="1:28" ht="12.95" customHeight="1" x14ac:dyDescent="0.2">
      <c r="A152" s="12"/>
      <c r="B152" s="29"/>
      <c r="C152" s="70" t="s">
        <v>178</v>
      </c>
      <c r="D152" s="23"/>
      <c r="E152" s="38">
        <v>0</v>
      </c>
      <c r="F152" s="38">
        <v>0</v>
      </c>
      <c r="G152" s="38">
        <v>0</v>
      </c>
      <c r="H152" s="38">
        <v>0</v>
      </c>
      <c r="I152" s="38">
        <v>0</v>
      </c>
      <c r="J152" s="37">
        <v>0</v>
      </c>
      <c r="K152"/>
      <c r="L152"/>
      <c r="M152"/>
      <c r="N152" s="95" t="s">
        <v>230</v>
      </c>
      <c r="O152" s="95"/>
      <c r="P152" s="95"/>
      <c r="Q152" s="95"/>
      <c r="R152" s="95"/>
      <c r="S152" s="95"/>
      <c r="T152" s="95"/>
      <c r="U152" s="95"/>
      <c r="V152" s="95"/>
      <c r="W152" s="95"/>
      <c r="AA152" t="s">
        <v>408</v>
      </c>
      <c r="AB152" t="s">
        <v>178</v>
      </c>
    </row>
    <row r="153" spans="1:28" ht="12.95" customHeight="1" x14ac:dyDescent="0.2">
      <c r="A153" s="100"/>
      <c r="B153" s="17" t="s">
        <v>95</v>
      </c>
      <c r="C153" s="17"/>
      <c r="D153" s="17"/>
      <c r="E153" s="41">
        <v>0</v>
      </c>
      <c r="F153" s="41">
        <v>0</v>
      </c>
      <c r="G153" s="41">
        <v>0</v>
      </c>
      <c r="H153" s="41">
        <v>0</v>
      </c>
      <c r="I153" s="41">
        <v>0</v>
      </c>
      <c r="J153" s="41">
        <v>0</v>
      </c>
      <c r="K153"/>
      <c r="L153"/>
      <c r="M153"/>
      <c r="N153" s="95" t="s">
        <v>230</v>
      </c>
      <c r="O153" s="93" t="b">
        <f t="shared" ref="O153:T153" si="31">ROUND(ABS(E153-SUM(E154:E157)),$J$2)&lt;=$O$5</f>
        <v>1</v>
      </c>
      <c r="P153" s="93" t="b">
        <f t="shared" si="31"/>
        <v>1</v>
      </c>
      <c r="Q153" s="93" t="b">
        <f t="shared" si="31"/>
        <v>1</v>
      </c>
      <c r="R153" s="93" t="b">
        <f t="shared" si="31"/>
        <v>1</v>
      </c>
      <c r="S153" s="93" t="b">
        <f t="shared" si="31"/>
        <v>1</v>
      </c>
      <c r="T153" s="93" t="b">
        <f t="shared" si="31"/>
        <v>1</v>
      </c>
      <c r="U153" s="93"/>
      <c r="V153" s="93"/>
      <c r="W153" s="93"/>
      <c r="AA153" t="s">
        <v>409</v>
      </c>
      <c r="AB153" t="s">
        <v>95</v>
      </c>
    </row>
    <row r="154" spans="1:28" ht="12.95" customHeight="1" x14ac:dyDescent="0.2">
      <c r="A154" s="12"/>
      <c r="B154" s="27"/>
      <c r="C154" s="25" t="s">
        <v>96</v>
      </c>
      <c r="D154" s="23"/>
      <c r="E154" s="38">
        <v>0</v>
      </c>
      <c r="F154" s="38">
        <v>0</v>
      </c>
      <c r="G154" s="38">
        <v>0</v>
      </c>
      <c r="H154" s="38">
        <v>0</v>
      </c>
      <c r="I154" s="38">
        <v>0</v>
      </c>
      <c r="J154" s="37">
        <v>0</v>
      </c>
      <c r="K154"/>
      <c r="L154"/>
      <c r="M154"/>
      <c r="N154" s="95" t="s">
        <v>230</v>
      </c>
      <c r="O154" s="95"/>
      <c r="P154" s="95"/>
      <c r="Q154" s="95"/>
      <c r="R154" s="95"/>
      <c r="S154" s="95"/>
      <c r="T154" s="95"/>
      <c r="U154" s="95"/>
      <c r="V154" s="95"/>
      <c r="W154" s="95"/>
      <c r="AA154" t="s">
        <v>410</v>
      </c>
      <c r="AB154" t="s">
        <v>96</v>
      </c>
    </row>
    <row r="155" spans="1:28" ht="12.95" customHeight="1" x14ac:dyDescent="0.2">
      <c r="A155" s="12"/>
      <c r="B155" s="28"/>
      <c r="C155" s="79" t="s">
        <v>97</v>
      </c>
      <c r="D155" s="23"/>
      <c r="E155" s="38">
        <v>0</v>
      </c>
      <c r="F155" s="38">
        <v>0</v>
      </c>
      <c r="G155" s="38">
        <v>0</v>
      </c>
      <c r="H155" s="38">
        <v>0</v>
      </c>
      <c r="I155" s="38">
        <v>0</v>
      </c>
      <c r="J155" s="37">
        <v>0</v>
      </c>
      <c r="K155"/>
      <c r="L155"/>
      <c r="M155"/>
      <c r="N155" s="95" t="s">
        <v>230</v>
      </c>
      <c r="O155" s="95"/>
      <c r="P155" s="95"/>
      <c r="Q155" s="95"/>
      <c r="R155" s="95"/>
      <c r="S155" s="95"/>
      <c r="T155" s="95"/>
      <c r="U155" s="95"/>
      <c r="V155" s="95"/>
      <c r="W155" s="95"/>
      <c r="AA155" t="s">
        <v>411</v>
      </c>
      <c r="AB155" t="s">
        <v>97</v>
      </c>
    </row>
    <row r="156" spans="1:28" ht="12.95" customHeight="1" x14ac:dyDescent="0.2">
      <c r="A156" s="12"/>
      <c r="B156" s="28"/>
      <c r="C156" s="81" t="s">
        <v>98</v>
      </c>
      <c r="D156" s="71"/>
      <c r="E156" s="76">
        <v>0</v>
      </c>
      <c r="F156" s="76">
        <v>0</v>
      </c>
      <c r="G156" s="76">
        <v>0</v>
      </c>
      <c r="H156" s="76">
        <v>0</v>
      </c>
      <c r="I156" s="76">
        <v>0</v>
      </c>
      <c r="J156" s="77">
        <v>0</v>
      </c>
      <c r="K156"/>
      <c r="L156"/>
      <c r="M156"/>
      <c r="N156" s="95" t="s">
        <v>230</v>
      </c>
      <c r="O156" s="95"/>
      <c r="P156" s="95"/>
      <c r="Q156" s="95"/>
      <c r="R156" s="95"/>
      <c r="S156" s="95"/>
      <c r="T156" s="95"/>
      <c r="U156" s="95"/>
      <c r="V156" s="95"/>
      <c r="W156" s="95"/>
      <c r="AA156" t="s">
        <v>412</v>
      </c>
      <c r="AB156" t="s">
        <v>98</v>
      </c>
    </row>
    <row r="157" spans="1:28" ht="12.95" customHeight="1" x14ac:dyDescent="0.2">
      <c r="A157" s="12"/>
      <c r="B157" s="29"/>
      <c r="C157" s="81" t="s">
        <v>179</v>
      </c>
      <c r="D157" s="71"/>
      <c r="E157" s="76">
        <v>0</v>
      </c>
      <c r="F157" s="76">
        <v>0</v>
      </c>
      <c r="G157" s="76">
        <v>0</v>
      </c>
      <c r="H157" s="76">
        <v>0</v>
      </c>
      <c r="I157" s="76">
        <v>0</v>
      </c>
      <c r="J157" s="77">
        <v>0</v>
      </c>
      <c r="K157"/>
      <c r="L157"/>
      <c r="M157"/>
      <c r="N157" s="95" t="s">
        <v>230</v>
      </c>
      <c r="O157" s="95"/>
      <c r="P157" s="95"/>
      <c r="Q157" s="95"/>
      <c r="R157" s="95"/>
      <c r="S157" s="95"/>
      <c r="T157" s="95"/>
      <c r="U157" s="95"/>
      <c r="V157" s="95"/>
      <c r="W157" s="95"/>
      <c r="AA157" t="s">
        <v>413</v>
      </c>
      <c r="AB157" t="s">
        <v>179</v>
      </c>
    </row>
    <row r="158" spans="1:28" ht="12.95" customHeight="1" thickBot="1" x14ac:dyDescent="0.25">
      <c r="A158" s="101"/>
      <c r="B158" s="74" t="s">
        <v>180</v>
      </c>
      <c r="C158" s="111"/>
      <c r="D158" s="24"/>
      <c r="E158" s="39">
        <v>0</v>
      </c>
      <c r="F158" s="39">
        <v>0</v>
      </c>
      <c r="G158" s="39">
        <v>0</v>
      </c>
      <c r="H158" s="39">
        <v>0</v>
      </c>
      <c r="I158" s="39">
        <v>0</v>
      </c>
      <c r="J158" s="109">
        <v>0</v>
      </c>
      <c r="K158"/>
      <c r="L158"/>
      <c r="M158"/>
      <c r="N158" s="95" t="s">
        <v>230</v>
      </c>
      <c r="O158" s="93"/>
      <c r="P158" s="93"/>
      <c r="Q158" s="93"/>
      <c r="R158" s="93"/>
      <c r="S158" s="93"/>
      <c r="T158" s="93"/>
      <c r="U158" s="93"/>
      <c r="V158" s="93"/>
      <c r="W158" s="93"/>
      <c r="AA158" t="s">
        <v>414</v>
      </c>
      <c r="AB158" t="s">
        <v>180</v>
      </c>
    </row>
    <row r="159" spans="1:28" ht="20.100000000000001" customHeight="1" thickBot="1" x14ac:dyDescent="0.25">
      <c r="A159" s="10" t="s">
        <v>226</v>
      </c>
      <c r="B159" s="10"/>
      <c r="C159" s="10"/>
      <c r="D159" s="10"/>
      <c r="E159" s="40">
        <v>0</v>
      </c>
      <c r="F159" s="40">
        <v>0</v>
      </c>
      <c r="G159" s="40">
        <v>0</v>
      </c>
      <c r="H159" s="40">
        <v>0</v>
      </c>
      <c r="I159" s="40">
        <v>0</v>
      </c>
      <c r="J159" s="40">
        <v>0</v>
      </c>
      <c r="K159"/>
      <c r="L159"/>
      <c r="M159"/>
      <c r="N159" s="95" t="s">
        <v>229</v>
      </c>
      <c r="O159" t="b">
        <f t="shared" ref="O159:T159" si="32">ROUND(ABS(E159-(E160+E165+E177+E186)),$J$2)&lt;=$O$5</f>
        <v>1</v>
      </c>
      <c r="P159" t="b">
        <f t="shared" si="32"/>
        <v>1</v>
      </c>
      <c r="Q159" t="b">
        <f t="shared" si="32"/>
        <v>1</v>
      </c>
      <c r="R159" t="b">
        <f t="shared" si="32"/>
        <v>1</v>
      </c>
      <c r="S159" t="b">
        <f t="shared" si="32"/>
        <v>1</v>
      </c>
      <c r="T159" t="b">
        <f t="shared" si="32"/>
        <v>1</v>
      </c>
      <c r="AA159" t="s">
        <v>415</v>
      </c>
      <c r="AB159" t="s">
        <v>573</v>
      </c>
    </row>
    <row r="160" spans="1:28" ht="12.95" customHeight="1" x14ac:dyDescent="0.2">
      <c r="A160" s="100"/>
      <c r="B160" s="14" t="s">
        <v>181</v>
      </c>
      <c r="C160" s="14"/>
      <c r="D160" s="14"/>
      <c r="E160" s="42">
        <v>0</v>
      </c>
      <c r="F160" s="42">
        <v>0</v>
      </c>
      <c r="G160" s="42">
        <v>0</v>
      </c>
      <c r="H160" s="42">
        <v>0</v>
      </c>
      <c r="I160" s="42">
        <v>0</v>
      </c>
      <c r="J160" s="42">
        <v>0</v>
      </c>
      <c r="K160"/>
      <c r="L160"/>
      <c r="M160"/>
      <c r="N160" s="95" t="s">
        <v>230</v>
      </c>
      <c r="O160" s="93" t="b">
        <f t="shared" ref="O160:T160" si="33">ROUND(ABS(E160-SUM(E161:E164)),$J$2)&lt;=$O$5</f>
        <v>1</v>
      </c>
      <c r="P160" s="93" t="b">
        <f t="shared" si="33"/>
        <v>1</v>
      </c>
      <c r="Q160" s="93" t="b">
        <f t="shared" si="33"/>
        <v>1</v>
      </c>
      <c r="R160" s="93" t="b">
        <f t="shared" si="33"/>
        <v>1</v>
      </c>
      <c r="S160" s="93" t="b">
        <f t="shared" si="33"/>
        <v>1</v>
      </c>
      <c r="T160" s="93" t="b">
        <f t="shared" si="33"/>
        <v>1</v>
      </c>
      <c r="U160" s="93"/>
      <c r="V160" s="93"/>
      <c r="W160" s="93"/>
      <c r="AA160" t="s">
        <v>416</v>
      </c>
      <c r="AB160" t="s">
        <v>574</v>
      </c>
    </row>
    <row r="161" spans="1:28" ht="12.95" customHeight="1" x14ac:dyDescent="0.2">
      <c r="A161" s="12"/>
      <c r="B161" s="27"/>
      <c r="C161" s="53" t="s">
        <v>182</v>
      </c>
      <c r="D161" s="23"/>
      <c r="E161" s="38">
        <v>0</v>
      </c>
      <c r="F161" s="38">
        <v>0</v>
      </c>
      <c r="G161" s="38">
        <v>0</v>
      </c>
      <c r="H161" s="38">
        <v>0</v>
      </c>
      <c r="I161" s="38">
        <v>0</v>
      </c>
      <c r="J161" s="37">
        <v>0</v>
      </c>
      <c r="K161"/>
      <c r="L161"/>
      <c r="M161"/>
      <c r="N161" s="95" t="s">
        <v>230</v>
      </c>
      <c r="O161" s="95"/>
      <c r="P161" s="95"/>
      <c r="Q161" s="95"/>
      <c r="R161" s="95"/>
      <c r="S161" s="95"/>
      <c r="T161" s="95"/>
      <c r="U161" s="95"/>
      <c r="V161" s="95"/>
      <c r="W161" s="95"/>
      <c r="AA161" t="s">
        <v>417</v>
      </c>
      <c r="AB161" t="s">
        <v>182</v>
      </c>
    </row>
    <row r="162" spans="1:28" ht="12.95" customHeight="1" x14ac:dyDescent="0.2">
      <c r="A162" s="12"/>
      <c r="B162" s="28"/>
      <c r="C162" s="53" t="s">
        <v>183</v>
      </c>
      <c r="D162" s="23"/>
      <c r="E162" s="38">
        <v>0</v>
      </c>
      <c r="F162" s="38">
        <v>0</v>
      </c>
      <c r="G162" s="38">
        <v>0</v>
      </c>
      <c r="H162" s="38">
        <v>0</v>
      </c>
      <c r="I162" s="38">
        <v>0</v>
      </c>
      <c r="J162" s="37">
        <v>0</v>
      </c>
      <c r="K162"/>
      <c r="L162"/>
      <c r="M162"/>
      <c r="N162" s="95" t="s">
        <v>230</v>
      </c>
      <c r="O162" s="95"/>
      <c r="P162" s="95"/>
      <c r="Q162" s="95"/>
      <c r="R162" s="95"/>
      <c r="S162" s="95"/>
      <c r="T162" s="95"/>
      <c r="U162" s="95"/>
      <c r="V162" s="95"/>
      <c r="W162" s="95"/>
      <c r="AA162" t="s">
        <v>418</v>
      </c>
      <c r="AB162" t="s">
        <v>183</v>
      </c>
    </row>
    <row r="163" spans="1:28" ht="12.95" customHeight="1" x14ac:dyDescent="0.2">
      <c r="A163" s="12"/>
      <c r="B163" s="28"/>
      <c r="C163" s="53" t="s">
        <v>184</v>
      </c>
      <c r="D163" s="23"/>
      <c r="E163" s="37">
        <v>0</v>
      </c>
      <c r="F163" s="37">
        <v>0</v>
      </c>
      <c r="G163" s="37">
        <v>0</v>
      </c>
      <c r="H163" s="37">
        <v>0</v>
      </c>
      <c r="I163" s="37">
        <v>0</v>
      </c>
      <c r="J163" s="37">
        <v>0</v>
      </c>
      <c r="K163"/>
      <c r="L163"/>
      <c r="M163"/>
      <c r="N163" s="95" t="s">
        <v>230</v>
      </c>
      <c r="O163" s="95"/>
      <c r="P163" s="95"/>
      <c r="Q163" s="95"/>
      <c r="R163" s="95"/>
      <c r="S163" s="95"/>
      <c r="T163" s="95"/>
      <c r="U163" s="95"/>
      <c r="V163" s="95"/>
      <c r="W163" s="95"/>
      <c r="AA163" t="s">
        <v>419</v>
      </c>
      <c r="AB163" t="s">
        <v>575</v>
      </c>
    </row>
    <row r="164" spans="1:28" ht="12.95" customHeight="1" x14ac:dyDescent="0.2">
      <c r="A164" s="12"/>
      <c r="B164" s="29"/>
      <c r="C164" s="70" t="s">
        <v>185</v>
      </c>
      <c r="D164" s="23"/>
      <c r="E164" s="37">
        <v>0</v>
      </c>
      <c r="F164" s="37">
        <v>0</v>
      </c>
      <c r="G164" s="37">
        <v>0</v>
      </c>
      <c r="H164" s="37">
        <v>0</v>
      </c>
      <c r="I164" s="37">
        <v>0</v>
      </c>
      <c r="J164" s="37">
        <v>0</v>
      </c>
      <c r="K164"/>
      <c r="L164"/>
      <c r="M164"/>
      <c r="N164" s="95" t="s">
        <v>230</v>
      </c>
      <c r="O164" s="95"/>
      <c r="P164" s="95"/>
      <c r="Q164" s="95"/>
      <c r="R164" s="95"/>
      <c r="S164" s="95"/>
      <c r="T164" s="95"/>
      <c r="U164" s="95"/>
      <c r="V164" s="95"/>
      <c r="W164" s="95"/>
      <c r="AA164" t="s">
        <v>420</v>
      </c>
      <c r="AB164" t="s">
        <v>185</v>
      </c>
    </row>
    <row r="165" spans="1:28" ht="12.95" customHeight="1" x14ac:dyDescent="0.2">
      <c r="A165" s="100"/>
      <c r="B165" s="17" t="s">
        <v>99</v>
      </c>
      <c r="C165" s="17"/>
      <c r="D165" s="17"/>
      <c r="E165" s="107">
        <v>0</v>
      </c>
      <c r="F165" s="107">
        <v>0</v>
      </c>
      <c r="G165" s="107">
        <v>0</v>
      </c>
      <c r="H165" s="107">
        <v>0</v>
      </c>
      <c r="I165" s="107">
        <v>0</v>
      </c>
      <c r="J165" s="107">
        <v>0</v>
      </c>
      <c r="K165"/>
      <c r="L165"/>
      <c r="M165"/>
      <c r="N165" s="95" t="s">
        <v>230</v>
      </c>
      <c r="O165" s="93" t="b">
        <f t="shared" ref="O165:T165" si="34">ROUND(ABS(E165-(E166+E171+E176)),$J$2)&lt;=$O$5</f>
        <v>1</v>
      </c>
      <c r="P165" s="93" t="b">
        <f t="shared" si="34"/>
        <v>1</v>
      </c>
      <c r="Q165" s="93" t="b">
        <f t="shared" si="34"/>
        <v>1</v>
      </c>
      <c r="R165" s="93" t="b">
        <f t="shared" si="34"/>
        <v>1</v>
      </c>
      <c r="S165" s="93" t="b">
        <f t="shared" si="34"/>
        <v>1</v>
      </c>
      <c r="T165" s="93" t="b">
        <f t="shared" si="34"/>
        <v>1</v>
      </c>
      <c r="U165" s="93"/>
      <c r="V165" s="93"/>
      <c r="W165" s="93"/>
      <c r="AA165" t="s">
        <v>421</v>
      </c>
      <c r="AB165" t="s">
        <v>99</v>
      </c>
    </row>
    <row r="166" spans="1:28" ht="12.95" customHeight="1" x14ac:dyDescent="0.2">
      <c r="A166" s="12"/>
      <c r="B166" s="27"/>
      <c r="C166" s="25" t="s">
        <v>100</v>
      </c>
      <c r="D166" s="23"/>
      <c r="E166" s="37">
        <v>0</v>
      </c>
      <c r="F166" s="37">
        <v>0</v>
      </c>
      <c r="G166" s="37">
        <v>0</v>
      </c>
      <c r="H166" s="37">
        <v>0</v>
      </c>
      <c r="I166" s="37">
        <v>0</v>
      </c>
      <c r="J166" s="37">
        <v>0</v>
      </c>
      <c r="K166"/>
      <c r="L166"/>
      <c r="M166"/>
      <c r="N166" s="95" t="s">
        <v>230</v>
      </c>
      <c r="O166" s="95" t="b">
        <f t="shared" ref="O166:T166" si="35">ROUND(ABS(E166-SUM(E167:E170)),$J$2)&lt;=$O$5</f>
        <v>1</v>
      </c>
      <c r="P166" s="95" t="b">
        <f t="shared" si="35"/>
        <v>1</v>
      </c>
      <c r="Q166" s="95" t="b">
        <f t="shared" si="35"/>
        <v>1</v>
      </c>
      <c r="R166" s="95" t="b">
        <f t="shared" si="35"/>
        <v>1</v>
      </c>
      <c r="S166" s="95" t="b">
        <f t="shared" si="35"/>
        <v>1</v>
      </c>
      <c r="T166" s="95" t="b">
        <f t="shared" si="35"/>
        <v>1</v>
      </c>
      <c r="U166" s="95"/>
      <c r="V166" s="95"/>
      <c r="W166" s="95"/>
      <c r="AA166" t="s">
        <v>422</v>
      </c>
      <c r="AB166" t="s">
        <v>100</v>
      </c>
    </row>
    <row r="167" spans="1:28" ht="12.95" customHeight="1" x14ac:dyDescent="0.2">
      <c r="A167" s="12"/>
      <c r="B167" s="28"/>
      <c r="C167" s="27"/>
      <c r="D167" s="54" t="s">
        <v>132</v>
      </c>
      <c r="E167" s="37">
        <v>0</v>
      </c>
      <c r="F167" s="37">
        <v>0</v>
      </c>
      <c r="G167" s="37">
        <v>0</v>
      </c>
      <c r="H167" s="37">
        <v>0</v>
      </c>
      <c r="I167" s="37">
        <v>0</v>
      </c>
      <c r="J167" s="37">
        <v>0</v>
      </c>
      <c r="K167"/>
      <c r="L167"/>
      <c r="M167"/>
      <c r="N167" s="95" t="s">
        <v>230</v>
      </c>
      <c r="O167" s="95"/>
      <c r="P167" s="95"/>
      <c r="Q167" s="95"/>
      <c r="R167" s="95"/>
      <c r="S167" s="95"/>
      <c r="T167" s="95"/>
      <c r="U167" s="95"/>
      <c r="V167" s="95"/>
      <c r="W167" s="95"/>
      <c r="AA167" t="s">
        <v>423</v>
      </c>
      <c r="AB167" t="s">
        <v>576</v>
      </c>
    </row>
    <row r="168" spans="1:28" ht="12.95" customHeight="1" x14ac:dyDescent="0.2">
      <c r="A168" s="12"/>
      <c r="B168" s="28"/>
      <c r="C168" s="28"/>
      <c r="D168" s="25" t="s">
        <v>186</v>
      </c>
      <c r="E168" s="37">
        <v>0</v>
      </c>
      <c r="F168" s="37">
        <v>0</v>
      </c>
      <c r="G168" s="37">
        <v>0</v>
      </c>
      <c r="H168" s="37">
        <v>0</v>
      </c>
      <c r="I168" s="37">
        <v>0</v>
      </c>
      <c r="J168" s="37">
        <v>0</v>
      </c>
      <c r="K168"/>
      <c r="L168"/>
      <c r="M168"/>
      <c r="N168" s="95" t="s">
        <v>230</v>
      </c>
      <c r="O168" s="95"/>
      <c r="P168" s="95"/>
      <c r="Q168" s="95"/>
      <c r="R168" s="95"/>
      <c r="S168" s="95"/>
      <c r="T168" s="95"/>
      <c r="U168" s="95"/>
      <c r="V168" s="95"/>
      <c r="W168" s="95"/>
      <c r="AA168" t="s">
        <v>424</v>
      </c>
      <c r="AB168" t="s">
        <v>577</v>
      </c>
    </row>
    <row r="169" spans="1:28" ht="12.95" customHeight="1" x14ac:dyDescent="0.2">
      <c r="A169" s="12"/>
      <c r="B169" s="28"/>
      <c r="C169" s="28"/>
      <c r="D169" s="54" t="s">
        <v>101</v>
      </c>
      <c r="E169" s="37">
        <v>0</v>
      </c>
      <c r="F169" s="37">
        <v>0</v>
      </c>
      <c r="G169" s="37">
        <v>0</v>
      </c>
      <c r="H169" s="37">
        <v>0</v>
      </c>
      <c r="I169" s="37">
        <v>0</v>
      </c>
      <c r="J169" s="37">
        <v>0</v>
      </c>
      <c r="K169"/>
      <c r="L169"/>
      <c r="M169"/>
      <c r="N169" s="95" t="s">
        <v>230</v>
      </c>
      <c r="O169" s="95"/>
      <c r="P169" s="95"/>
      <c r="Q169" s="95"/>
      <c r="R169" s="95"/>
      <c r="S169" s="95"/>
      <c r="T169" s="95"/>
      <c r="U169" s="95"/>
      <c r="V169" s="95"/>
      <c r="W169" s="95"/>
      <c r="AA169" t="s">
        <v>425</v>
      </c>
      <c r="AB169" t="s">
        <v>578</v>
      </c>
    </row>
    <row r="170" spans="1:28" ht="12.95" customHeight="1" x14ac:dyDescent="0.2">
      <c r="A170" s="12"/>
      <c r="B170" s="28"/>
      <c r="C170" s="29"/>
      <c r="D170" s="70" t="s">
        <v>187</v>
      </c>
      <c r="E170" s="37">
        <v>0</v>
      </c>
      <c r="F170" s="37">
        <v>0</v>
      </c>
      <c r="G170" s="37">
        <v>0</v>
      </c>
      <c r="H170" s="37">
        <v>0</v>
      </c>
      <c r="I170" s="37">
        <v>0</v>
      </c>
      <c r="J170" s="37">
        <v>0</v>
      </c>
      <c r="K170"/>
      <c r="L170"/>
      <c r="M170"/>
      <c r="N170" s="95" t="s">
        <v>230</v>
      </c>
      <c r="O170" s="95"/>
      <c r="P170" s="95"/>
      <c r="Q170" s="95"/>
      <c r="R170" s="95"/>
      <c r="S170" s="95"/>
      <c r="T170" s="95"/>
      <c r="U170" s="95"/>
      <c r="V170" s="95"/>
      <c r="W170" s="95"/>
      <c r="AA170" t="s">
        <v>426</v>
      </c>
      <c r="AB170" t="s">
        <v>579</v>
      </c>
    </row>
    <row r="171" spans="1:28" ht="12.95" customHeight="1" x14ac:dyDescent="0.2">
      <c r="A171" s="12"/>
      <c r="B171" s="28"/>
      <c r="C171" s="25" t="s">
        <v>102</v>
      </c>
      <c r="D171" s="23"/>
      <c r="E171" s="37">
        <v>0</v>
      </c>
      <c r="F171" s="37">
        <v>0</v>
      </c>
      <c r="G171" s="37">
        <v>0</v>
      </c>
      <c r="H171" s="37">
        <v>0</v>
      </c>
      <c r="I171" s="37">
        <v>0</v>
      </c>
      <c r="J171" s="37">
        <v>0</v>
      </c>
      <c r="K171"/>
      <c r="L171"/>
      <c r="M171"/>
      <c r="N171" s="95" t="s">
        <v>230</v>
      </c>
      <c r="O171" s="95" t="b">
        <f t="shared" ref="O171:T171" si="36">ROUND(ABS(E171-SUM(E172:E175)),$J$2)&lt;=$O$5</f>
        <v>1</v>
      </c>
      <c r="P171" s="95" t="b">
        <f t="shared" si="36"/>
        <v>1</v>
      </c>
      <c r="Q171" s="95" t="b">
        <f t="shared" si="36"/>
        <v>1</v>
      </c>
      <c r="R171" s="95" t="b">
        <f t="shared" si="36"/>
        <v>1</v>
      </c>
      <c r="S171" s="95" t="b">
        <f t="shared" si="36"/>
        <v>1</v>
      </c>
      <c r="T171" s="95" t="b">
        <f t="shared" si="36"/>
        <v>1</v>
      </c>
      <c r="U171" s="95"/>
      <c r="V171" s="95"/>
      <c r="W171" s="95"/>
      <c r="AA171" t="s">
        <v>427</v>
      </c>
      <c r="AB171" t="s">
        <v>580</v>
      </c>
    </row>
    <row r="172" spans="1:28" ht="12.95" customHeight="1" x14ac:dyDescent="0.2">
      <c r="A172" s="12"/>
      <c r="B172" s="28"/>
      <c r="C172" s="27"/>
      <c r="D172" s="25" t="s">
        <v>103</v>
      </c>
      <c r="E172" s="37">
        <v>0</v>
      </c>
      <c r="F172" s="37">
        <v>0</v>
      </c>
      <c r="G172" s="37">
        <v>0</v>
      </c>
      <c r="H172" s="37">
        <v>0</v>
      </c>
      <c r="I172" s="37">
        <v>0</v>
      </c>
      <c r="J172" s="37">
        <v>0</v>
      </c>
      <c r="K172"/>
      <c r="L172"/>
      <c r="M172"/>
      <c r="N172" s="95" t="s">
        <v>230</v>
      </c>
      <c r="O172" s="95"/>
      <c r="P172" s="95"/>
      <c r="Q172" s="95"/>
      <c r="R172" s="95"/>
      <c r="S172" s="95"/>
      <c r="T172" s="95"/>
      <c r="U172" s="95"/>
      <c r="V172" s="95"/>
      <c r="W172" s="95"/>
      <c r="AA172" t="s">
        <v>428</v>
      </c>
      <c r="AB172" t="s">
        <v>581</v>
      </c>
    </row>
    <row r="173" spans="1:28" ht="12.95" customHeight="1" x14ac:dyDescent="0.2">
      <c r="A173" s="12"/>
      <c r="B173" s="28"/>
      <c r="C173" s="28"/>
      <c r="D173" s="54" t="s">
        <v>104</v>
      </c>
      <c r="E173" s="37">
        <v>0</v>
      </c>
      <c r="F173" s="37">
        <v>0</v>
      </c>
      <c r="G173" s="37">
        <v>0</v>
      </c>
      <c r="H173" s="37">
        <v>0</v>
      </c>
      <c r="I173" s="37">
        <v>0</v>
      </c>
      <c r="J173" s="37">
        <v>0</v>
      </c>
      <c r="K173"/>
      <c r="L173"/>
      <c r="M173"/>
      <c r="N173" s="95" t="s">
        <v>230</v>
      </c>
      <c r="O173" s="95"/>
      <c r="P173" s="95"/>
      <c r="Q173" s="95"/>
      <c r="R173" s="95"/>
      <c r="S173" s="95"/>
      <c r="T173" s="95"/>
      <c r="U173" s="95"/>
      <c r="V173" s="95"/>
      <c r="W173" s="95"/>
      <c r="AA173" t="s">
        <v>429</v>
      </c>
      <c r="AB173" t="s">
        <v>582</v>
      </c>
    </row>
    <row r="174" spans="1:28" ht="12.95" customHeight="1" x14ac:dyDescent="0.2">
      <c r="A174" s="12"/>
      <c r="B174" s="28"/>
      <c r="C174" s="28"/>
      <c r="D174" s="25" t="s">
        <v>105</v>
      </c>
      <c r="E174" s="37">
        <v>0</v>
      </c>
      <c r="F174" s="37">
        <v>0</v>
      </c>
      <c r="G174" s="37">
        <v>0</v>
      </c>
      <c r="H174" s="37">
        <v>0</v>
      </c>
      <c r="I174" s="37">
        <v>0</v>
      </c>
      <c r="J174" s="37">
        <v>0</v>
      </c>
      <c r="K174"/>
      <c r="L174"/>
      <c r="M174"/>
      <c r="N174" s="95" t="s">
        <v>230</v>
      </c>
      <c r="O174" s="95"/>
      <c r="P174" s="95"/>
      <c r="Q174" s="95"/>
      <c r="R174" s="95"/>
      <c r="S174" s="95"/>
      <c r="T174" s="95"/>
      <c r="U174" s="95"/>
      <c r="V174" s="95"/>
      <c r="W174" s="95"/>
      <c r="AA174" t="s">
        <v>430</v>
      </c>
      <c r="AB174" t="s">
        <v>583</v>
      </c>
    </row>
    <row r="175" spans="1:28" ht="12.95" customHeight="1" x14ac:dyDescent="0.2">
      <c r="A175" s="12"/>
      <c r="B175" s="28"/>
      <c r="C175" s="29"/>
      <c r="D175" s="70" t="s">
        <v>188</v>
      </c>
      <c r="E175" s="37">
        <v>0</v>
      </c>
      <c r="F175" s="37">
        <v>0</v>
      </c>
      <c r="G175" s="37">
        <v>0</v>
      </c>
      <c r="H175" s="37">
        <v>0</v>
      </c>
      <c r="I175" s="37">
        <v>0</v>
      </c>
      <c r="J175" s="37">
        <v>0</v>
      </c>
      <c r="K175"/>
      <c r="L175"/>
      <c r="M175"/>
      <c r="N175" s="95" t="s">
        <v>230</v>
      </c>
      <c r="O175" s="95"/>
      <c r="P175" s="95"/>
      <c r="Q175" s="95"/>
      <c r="R175" s="95"/>
      <c r="S175" s="95"/>
      <c r="T175" s="95"/>
      <c r="U175" s="95"/>
      <c r="V175" s="95"/>
      <c r="W175" s="95"/>
      <c r="AA175" t="s">
        <v>431</v>
      </c>
      <c r="AB175" t="s">
        <v>584</v>
      </c>
    </row>
    <row r="176" spans="1:28" ht="12.95" customHeight="1" x14ac:dyDescent="0.2">
      <c r="A176" s="12"/>
      <c r="B176" s="29"/>
      <c r="C176" s="70" t="s">
        <v>189</v>
      </c>
      <c r="D176" s="25"/>
      <c r="E176" s="37">
        <v>0</v>
      </c>
      <c r="F176" s="37">
        <v>0</v>
      </c>
      <c r="G176" s="37">
        <v>0</v>
      </c>
      <c r="H176" s="37">
        <v>0</v>
      </c>
      <c r="I176" s="37">
        <v>0</v>
      </c>
      <c r="J176" s="37">
        <v>0</v>
      </c>
      <c r="K176"/>
      <c r="L176"/>
      <c r="M176"/>
      <c r="N176" s="95" t="s">
        <v>230</v>
      </c>
      <c r="O176" s="113"/>
      <c r="P176" s="113"/>
      <c r="Q176" s="113"/>
      <c r="R176" s="113"/>
      <c r="S176" s="113"/>
      <c r="T176" s="113"/>
      <c r="U176" s="95"/>
      <c r="V176" s="95"/>
      <c r="W176" s="95"/>
      <c r="AA176" t="s">
        <v>432</v>
      </c>
      <c r="AB176" t="s">
        <v>585</v>
      </c>
    </row>
    <row r="177" spans="1:32" ht="12.95" customHeight="1" x14ac:dyDescent="0.2">
      <c r="A177" s="100"/>
      <c r="B177" s="17" t="s">
        <v>106</v>
      </c>
      <c r="C177" s="17"/>
      <c r="D177" s="17"/>
      <c r="E177" s="107">
        <v>0</v>
      </c>
      <c r="F177" s="107">
        <v>0</v>
      </c>
      <c r="G177" s="107">
        <v>0</v>
      </c>
      <c r="H177" s="107">
        <v>0</v>
      </c>
      <c r="I177" s="107">
        <v>0</v>
      </c>
      <c r="J177" s="107">
        <v>0</v>
      </c>
      <c r="K177"/>
      <c r="L177"/>
      <c r="M177"/>
      <c r="N177" s="95" t="s">
        <v>230</v>
      </c>
      <c r="O177" s="93" t="b">
        <f t="shared" ref="O177:T177" si="37">ROUND(ABS(E177-(E178+E184+E185)),$J$2)&lt;=$O$5</f>
        <v>1</v>
      </c>
      <c r="P177" s="93" t="b">
        <f t="shared" si="37"/>
        <v>1</v>
      </c>
      <c r="Q177" s="93" t="b">
        <f t="shared" si="37"/>
        <v>1</v>
      </c>
      <c r="R177" s="93" t="b">
        <f t="shared" si="37"/>
        <v>1</v>
      </c>
      <c r="S177" s="93" t="b">
        <f t="shared" si="37"/>
        <v>1</v>
      </c>
      <c r="T177" s="93" t="b">
        <f t="shared" si="37"/>
        <v>1</v>
      </c>
      <c r="U177" s="93"/>
      <c r="V177" s="93"/>
      <c r="W177" s="93"/>
      <c r="AA177" t="s">
        <v>433</v>
      </c>
      <c r="AB177" t="s">
        <v>586</v>
      </c>
    </row>
    <row r="178" spans="1:32" ht="12.95" customHeight="1" x14ac:dyDescent="0.2">
      <c r="A178" s="12"/>
      <c r="B178" s="71"/>
      <c r="C178" s="23" t="s">
        <v>107</v>
      </c>
      <c r="D178" s="23"/>
      <c r="E178" s="37">
        <v>0</v>
      </c>
      <c r="F178" s="37">
        <v>0</v>
      </c>
      <c r="G178" s="37">
        <v>0</v>
      </c>
      <c r="H178" s="37">
        <v>0</v>
      </c>
      <c r="I178" s="37">
        <v>0</v>
      </c>
      <c r="J178" s="37">
        <v>0</v>
      </c>
      <c r="K178"/>
      <c r="L178"/>
      <c r="M178"/>
      <c r="N178" s="95" t="s">
        <v>230</v>
      </c>
      <c r="O178" s="95" t="b">
        <f t="shared" ref="O178:T178" si="38">ROUND(ABS(E178-SUM(E179:E183)),$J$2)&lt;=$O$5</f>
        <v>1</v>
      </c>
      <c r="P178" s="95" t="b">
        <f t="shared" si="38"/>
        <v>1</v>
      </c>
      <c r="Q178" s="95" t="b">
        <f t="shared" si="38"/>
        <v>1</v>
      </c>
      <c r="R178" s="95" t="b">
        <f t="shared" si="38"/>
        <v>1</v>
      </c>
      <c r="S178" s="95" t="b">
        <f t="shared" si="38"/>
        <v>1</v>
      </c>
      <c r="T178" s="95" t="b">
        <f t="shared" si="38"/>
        <v>1</v>
      </c>
      <c r="U178" s="95"/>
      <c r="V178" s="95"/>
      <c r="W178" s="95"/>
      <c r="AA178" t="s">
        <v>434</v>
      </c>
      <c r="AB178" t="s">
        <v>587</v>
      </c>
    </row>
    <row r="179" spans="1:32" ht="24" customHeight="1" x14ac:dyDescent="0.2">
      <c r="A179" s="12"/>
      <c r="B179" s="28"/>
      <c r="C179" s="55"/>
      <c r="D179" s="56" t="s">
        <v>133</v>
      </c>
      <c r="E179" s="37">
        <v>0</v>
      </c>
      <c r="F179" s="37">
        <v>0</v>
      </c>
      <c r="G179" s="37">
        <v>0</v>
      </c>
      <c r="H179" s="37">
        <v>0</v>
      </c>
      <c r="I179" s="37">
        <v>0</v>
      </c>
      <c r="J179" s="37">
        <v>0</v>
      </c>
      <c r="K179"/>
      <c r="L179"/>
      <c r="M179"/>
      <c r="N179" s="95" t="s">
        <v>230</v>
      </c>
      <c r="O179" s="95"/>
      <c r="P179" s="95"/>
      <c r="Q179" s="95"/>
      <c r="R179" s="95"/>
      <c r="S179" s="95"/>
      <c r="T179" s="95"/>
      <c r="U179" s="95"/>
      <c r="V179" s="95"/>
      <c r="W179" s="95"/>
      <c r="AA179" t="s">
        <v>435</v>
      </c>
      <c r="AB179" t="s">
        <v>588</v>
      </c>
    </row>
    <row r="180" spans="1:32" ht="12.95" customHeight="1" x14ac:dyDescent="0.2">
      <c r="A180" s="12"/>
      <c r="B180" s="28"/>
      <c r="C180" s="57"/>
      <c r="D180" s="53" t="s">
        <v>108</v>
      </c>
      <c r="E180" s="37">
        <v>0</v>
      </c>
      <c r="F180" s="37">
        <v>0</v>
      </c>
      <c r="G180" s="37">
        <v>0</v>
      </c>
      <c r="H180" s="37">
        <v>0</v>
      </c>
      <c r="I180" s="37">
        <v>0</v>
      </c>
      <c r="J180" s="37">
        <v>0</v>
      </c>
      <c r="K180"/>
      <c r="L180"/>
      <c r="M180"/>
      <c r="N180" s="95" t="s">
        <v>230</v>
      </c>
      <c r="O180" s="95"/>
      <c r="P180" s="95"/>
      <c r="Q180" s="95"/>
      <c r="R180" s="95"/>
      <c r="S180" s="95"/>
      <c r="T180" s="95"/>
      <c r="U180" s="95"/>
      <c r="V180" s="95"/>
      <c r="W180" s="95"/>
      <c r="AA180" t="s">
        <v>436</v>
      </c>
      <c r="AB180" t="s">
        <v>108</v>
      </c>
    </row>
    <row r="181" spans="1:32" ht="12.95" customHeight="1" x14ac:dyDescent="0.2">
      <c r="A181" s="12"/>
      <c r="B181" s="28"/>
      <c r="C181" s="57"/>
      <c r="D181" s="53" t="s">
        <v>109</v>
      </c>
      <c r="E181" s="37">
        <v>0</v>
      </c>
      <c r="F181" s="37">
        <v>0</v>
      </c>
      <c r="G181" s="37">
        <v>0</v>
      </c>
      <c r="H181" s="37">
        <v>0</v>
      </c>
      <c r="I181" s="37">
        <v>0</v>
      </c>
      <c r="J181" s="37">
        <v>0</v>
      </c>
      <c r="K181"/>
      <c r="L181"/>
      <c r="M181"/>
      <c r="N181" s="95" t="s">
        <v>230</v>
      </c>
      <c r="O181" s="95"/>
      <c r="P181" s="95"/>
      <c r="Q181" s="95"/>
      <c r="R181" s="95"/>
      <c r="S181" s="95"/>
      <c r="T181" s="95"/>
      <c r="U181" s="95"/>
      <c r="V181" s="95"/>
      <c r="W181" s="95"/>
      <c r="AA181" t="s">
        <v>437</v>
      </c>
      <c r="AB181" t="s">
        <v>109</v>
      </c>
    </row>
    <row r="182" spans="1:32" ht="12.95" customHeight="1" x14ac:dyDescent="0.2">
      <c r="A182" s="12"/>
      <c r="B182" s="28"/>
      <c r="C182" s="57"/>
      <c r="D182" s="25" t="s">
        <v>110</v>
      </c>
      <c r="E182" s="37">
        <v>0</v>
      </c>
      <c r="F182" s="37">
        <v>0</v>
      </c>
      <c r="G182" s="37">
        <v>0</v>
      </c>
      <c r="H182" s="37">
        <v>0</v>
      </c>
      <c r="I182" s="37">
        <v>0</v>
      </c>
      <c r="J182" s="37">
        <v>0</v>
      </c>
      <c r="K182"/>
      <c r="L182"/>
      <c r="M182"/>
      <c r="N182" s="95" t="s">
        <v>230</v>
      </c>
      <c r="O182" s="95"/>
      <c r="P182" s="95"/>
      <c r="Q182" s="95"/>
      <c r="R182" s="95"/>
      <c r="S182" s="95"/>
      <c r="T182" s="95"/>
      <c r="U182" s="95"/>
      <c r="V182" s="95"/>
      <c r="W182" s="95"/>
      <c r="AA182" t="s">
        <v>438</v>
      </c>
      <c r="AB182" t="s">
        <v>110</v>
      </c>
    </row>
    <row r="183" spans="1:32" ht="12.95" customHeight="1" x14ac:dyDescent="0.2">
      <c r="A183" s="12"/>
      <c r="B183" s="28"/>
      <c r="C183" s="58"/>
      <c r="D183" s="70" t="s">
        <v>190</v>
      </c>
      <c r="E183" s="77">
        <v>0</v>
      </c>
      <c r="F183" s="77">
        <v>0</v>
      </c>
      <c r="G183" s="77">
        <v>0</v>
      </c>
      <c r="H183" s="77">
        <v>0</v>
      </c>
      <c r="I183" s="77">
        <v>0</v>
      </c>
      <c r="J183" s="77">
        <v>0</v>
      </c>
      <c r="K183"/>
      <c r="L183"/>
      <c r="M183"/>
      <c r="N183" s="95" t="s">
        <v>230</v>
      </c>
      <c r="O183" s="95"/>
      <c r="P183" s="95"/>
      <c r="Q183" s="95"/>
      <c r="R183" s="95"/>
      <c r="S183" s="95"/>
      <c r="T183" s="95"/>
      <c r="U183" s="95"/>
      <c r="V183" s="95"/>
      <c r="W183" s="95"/>
      <c r="AA183" t="s">
        <v>439</v>
      </c>
      <c r="AB183" t="s">
        <v>190</v>
      </c>
    </row>
    <row r="184" spans="1:32" ht="12.95" customHeight="1" x14ac:dyDescent="0.2">
      <c r="A184" s="12"/>
      <c r="B184" s="28"/>
      <c r="C184" s="70" t="s">
        <v>111</v>
      </c>
      <c r="D184" s="79"/>
      <c r="E184" s="77">
        <v>0</v>
      </c>
      <c r="F184" s="77">
        <v>0</v>
      </c>
      <c r="G184" s="77">
        <v>0</v>
      </c>
      <c r="H184" s="77">
        <v>0</v>
      </c>
      <c r="I184" s="77">
        <v>0</v>
      </c>
      <c r="J184" s="77">
        <v>0</v>
      </c>
      <c r="K184"/>
      <c r="L184"/>
      <c r="M184"/>
      <c r="N184" s="95" t="s">
        <v>230</v>
      </c>
      <c r="O184" s="95"/>
      <c r="P184" s="95"/>
      <c r="Q184" s="95"/>
      <c r="R184" s="95"/>
      <c r="S184" s="95"/>
      <c r="T184" s="95"/>
      <c r="U184" s="95"/>
      <c r="V184" s="95"/>
      <c r="W184" s="95"/>
      <c r="AA184" t="s">
        <v>440</v>
      </c>
      <c r="AB184" t="s">
        <v>589</v>
      </c>
    </row>
    <row r="185" spans="1:32" ht="12.95" customHeight="1" x14ac:dyDescent="0.2">
      <c r="A185" s="12"/>
      <c r="B185" s="29"/>
      <c r="C185" s="75" t="s">
        <v>191</v>
      </c>
      <c r="D185" s="79"/>
      <c r="E185" s="77">
        <v>0</v>
      </c>
      <c r="F185" s="77">
        <v>0</v>
      </c>
      <c r="G185" s="77">
        <v>0</v>
      </c>
      <c r="H185" s="77">
        <v>0</v>
      </c>
      <c r="I185" s="77">
        <v>0</v>
      </c>
      <c r="J185" s="77">
        <v>0</v>
      </c>
      <c r="K185"/>
      <c r="L185"/>
      <c r="M185"/>
      <c r="N185" s="95" t="s">
        <v>230</v>
      </c>
      <c r="O185" s="95"/>
      <c r="P185" s="95"/>
      <c r="Q185" s="95"/>
      <c r="R185" s="95"/>
      <c r="S185" s="95"/>
      <c r="T185" s="95"/>
      <c r="U185" s="95"/>
      <c r="V185" s="95"/>
      <c r="W185" s="95"/>
      <c r="AA185" t="s">
        <v>441</v>
      </c>
      <c r="AB185" t="s">
        <v>590</v>
      </c>
    </row>
    <row r="186" spans="1:32" ht="12.95" customHeight="1" thickBot="1" x14ac:dyDescent="0.25">
      <c r="A186" s="100"/>
      <c r="B186" s="74" t="s">
        <v>192</v>
      </c>
      <c r="C186" s="115"/>
      <c r="D186" s="110"/>
      <c r="E186" s="109">
        <v>0</v>
      </c>
      <c r="F186" s="109">
        <v>0</v>
      </c>
      <c r="G186" s="109">
        <v>0</v>
      </c>
      <c r="H186" s="109">
        <v>0</v>
      </c>
      <c r="I186" s="109">
        <v>0</v>
      </c>
      <c r="J186" s="109">
        <v>0</v>
      </c>
      <c r="K186"/>
      <c r="L186"/>
      <c r="M186"/>
      <c r="N186" s="95" t="s">
        <v>230</v>
      </c>
      <c r="O186" s="93"/>
      <c r="P186" s="93"/>
      <c r="Q186" s="93"/>
      <c r="R186" s="93"/>
      <c r="S186" s="93"/>
      <c r="T186" s="93"/>
      <c r="U186" s="93"/>
      <c r="V186" s="93"/>
      <c r="W186" s="93"/>
      <c r="AA186" t="s">
        <v>442</v>
      </c>
      <c r="AB186" t="s">
        <v>591</v>
      </c>
    </row>
    <row r="187" spans="1:32" ht="20.100000000000001" customHeight="1" thickBot="1" x14ac:dyDescent="0.25">
      <c r="A187" s="10" t="s">
        <v>227</v>
      </c>
      <c r="B187" s="10"/>
      <c r="C187" s="10"/>
      <c r="D187" s="10"/>
      <c r="E187" s="40">
        <v>0</v>
      </c>
      <c r="F187" s="40">
        <v>0</v>
      </c>
      <c r="G187" s="40">
        <v>0</v>
      </c>
      <c r="H187" s="40">
        <v>0</v>
      </c>
      <c r="I187" s="40">
        <v>0</v>
      </c>
      <c r="J187" s="40">
        <v>0</v>
      </c>
      <c r="K187"/>
      <c r="L187"/>
      <c r="M187"/>
      <c r="N187" s="95" t="s">
        <v>229</v>
      </c>
      <c r="O187" s="93" t="b">
        <f t="shared" ref="O187:T187" si="39">ROUND(ABS(E187-SUM(E188:E190)),$J$2)&lt;=$O$5</f>
        <v>1</v>
      </c>
      <c r="P187" s="93" t="b">
        <f t="shared" si="39"/>
        <v>1</v>
      </c>
      <c r="Q187" s="93" t="b">
        <f t="shared" si="39"/>
        <v>1</v>
      </c>
      <c r="R187" s="93" t="b">
        <f t="shared" si="39"/>
        <v>1</v>
      </c>
      <c r="S187" s="93" t="b">
        <f t="shared" si="39"/>
        <v>1</v>
      </c>
      <c r="T187" s="93" t="b">
        <f t="shared" si="39"/>
        <v>1</v>
      </c>
      <c r="U187" s="93"/>
      <c r="V187" s="93"/>
      <c r="W187" s="93"/>
      <c r="AA187" t="s">
        <v>443</v>
      </c>
      <c r="AB187" t="s">
        <v>592</v>
      </c>
    </row>
    <row r="188" spans="1:32" ht="12.95" customHeight="1" x14ac:dyDescent="0.2">
      <c r="A188" s="100"/>
      <c r="B188" s="14" t="s">
        <v>112</v>
      </c>
      <c r="C188" s="14"/>
      <c r="D188" s="14"/>
      <c r="E188" s="116">
        <v>0</v>
      </c>
      <c r="F188" s="116">
        <v>0</v>
      </c>
      <c r="G188" s="116">
        <v>0</v>
      </c>
      <c r="H188" s="116">
        <v>0</v>
      </c>
      <c r="I188" s="116">
        <v>0</v>
      </c>
      <c r="J188" s="116">
        <v>0</v>
      </c>
      <c r="K188"/>
      <c r="L188"/>
      <c r="M188"/>
      <c r="N188" s="95" t="s">
        <v>230</v>
      </c>
      <c r="O188" s="93"/>
      <c r="P188" s="93"/>
      <c r="Q188" s="93"/>
      <c r="R188" s="93"/>
      <c r="S188" s="93"/>
      <c r="T188" s="93"/>
      <c r="U188" s="93"/>
      <c r="V188" s="93"/>
      <c r="W188" s="93"/>
      <c r="AA188" t="s">
        <v>444</v>
      </c>
      <c r="AB188" t="s">
        <v>112</v>
      </c>
    </row>
    <row r="189" spans="1:32" ht="12.95" customHeight="1" x14ac:dyDescent="0.2">
      <c r="A189" s="100"/>
      <c r="B189" s="74" t="s">
        <v>193</v>
      </c>
      <c r="C189" s="82"/>
      <c r="D189" s="82"/>
      <c r="E189" s="117">
        <v>0</v>
      </c>
      <c r="F189" s="117">
        <v>0</v>
      </c>
      <c r="G189" s="117">
        <v>0</v>
      </c>
      <c r="H189" s="117">
        <v>0</v>
      </c>
      <c r="I189" s="117">
        <v>0</v>
      </c>
      <c r="J189" s="117">
        <v>0</v>
      </c>
      <c r="K189"/>
      <c r="L189"/>
      <c r="M189"/>
      <c r="N189" s="95" t="s">
        <v>230</v>
      </c>
      <c r="O189" s="93"/>
      <c r="P189" s="93"/>
      <c r="Q189" s="93"/>
      <c r="R189" s="93"/>
      <c r="S189" s="93"/>
      <c r="T189" s="93"/>
      <c r="U189" s="93"/>
      <c r="V189" s="93"/>
      <c r="W189" s="93"/>
      <c r="AA189" t="s">
        <v>445</v>
      </c>
      <c r="AB189" t="s">
        <v>593</v>
      </c>
    </row>
    <row r="190" spans="1:32" ht="12.95" customHeight="1" thickBot="1" x14ac:dyDescent="0.25">
      <c r="A190" s="101"/>
      <c r="B190" s="24" t="s">
        <v>194</v>
      </c>
      <c r="C190" s="24"/>
      <c r="D190" s="24"/>
      <c r="E190" s="109">
        <v>0</v>
      </c>
      <c r="F190" s="109">
        <v>0</v>
      </c>
      <c r="G190" s="109">
        <v>0</v>
      </c>
      <c r="H190" s="109">
        <v>0</v>
      </c>
      <c r="I190" s="109">
        <v>0</v>
      </c>
      <c r="J190" s="109">
        <v>0</v>
      </c>
      <c r="K190"/>
      <c r="L190"/>
      <c r="M190"/>
      <c r="N190" s="95" t="s">
        <v>230</v>
      </c>
      <c r="O190" s="93"/>
      <c r="P190" s="93"/>
      <c r="Q190" s="93"/>
      <c r="R190" s="93"/>
      <c r="S190" s="93"/>
      <c r="T190" s="93"/>
      <c r="U190" s="93"/>
      <c r="V190" s="93"/>
      <c r="W190" s="93"/>
      <c r="AA190" t="s">
        <v>446</v>
      </c>
      <c r="AB190" t="s">
        <v>194</v>
      </c>
    </row>
    <row r="191" spans="1:32" ht="20.100000000000001" customHeight="1" thickBot="1" x14ac:dyDescent="0.25">
      <c r="A191" s="10" t="s">
        <v>471</v>
      </c>
      <c r="B191" s="10"/>
      <c r="C191" s="10"/>
      <c r="D191" s="10"/>
      <c r="E191" s="40">
        <v>0</v>
      </c>
      <c r="F191" s="40">
        <v>0</v>
      </c>
      <c r="G191" s="40">
        <v>0</v>
      </c>
      <c r="H191" s="40">
        <v>0</v>
      </c>
      <c r="I191" s="40">
        <v>0</v>
      </c>
      <c r="J191" s="40">
        <v>0</v>
      </c>
      <c r="K191" s="82"/>
      <c r="L191" s="82"/>
      <c r="M191" s="82"/>
      <c r="N191" s="121" t="s">
        <v>229</v>
      </c>
      <c r="O191" s="82"/>
      <c r="P191" s="82"/>
      <c r="Q191" s="82"/>
      <c r="R191" s="82"/>
      <c r="S191" s="82"/>
      <c r="T191" s="82"/>
      <c r="U191" s="82"/>
      <c r="V191" s="82"/>
      <c r="W191" s="82"/>
      <c r="X191" s="82"/>
      <c r="Y191" s="82"/>
      <c r="Z191" s="82"/>
      <c r="AA191" s="148" t="s">
        <v>473</v>
      </c>
      <c r="AB191" s="148" t="s">
        <v>594</v>
      </c>
      <c r="AC191" s="82"/>
      <c r="AD191" s="82"/>
      <c r="AE191" s="82"/>
      <c r="AF191" s="82"/>
    </row>
    <row r="192" spans="1:32" s="7" customFormat="1" ht="18.75" customHeight="1" thickBot="1" x14ac:dyDescent="0.25">
      <c r="A192" s="10" t="s">
        <v>472</v>
      </c>
      <c r="B192" s="10"/>
      <c r="C192" s="10"/>
      <c r="D192" s="10"/>
      <c r="E192" s="40">
        <v>0</v>
      </c>
      <c r="F192" s="40">
        <v>0</v>
      </c>
      <c r="G192" s="40">
        <v>0</v>
      </c>
      <c r="H192" s="40">
        <v>0</v>
      </c>
      <c r="I192" s="40">
        <v>0</v>
      </c>
      <c r="J192" s="40">
        <v>0</v>
      </c>
      <c r="K192" s="148"/>
      <c r="L192" s="148"/>
      <c r="M192" s="148"/>
      <c r="N192" s="121" t="s">
        <v>229</v>
      </c>
      <c r="O192" s="148"/>
      <c r="P192" s="148"/>
      <c r="Q192" s="148"/>
      <c r="R192" s="148"/>
      <c r="S192" s="148"/>
      <c r="T192" s="148"/>
      <c r="U192" s="148"/>
      <c r="V192" s="148"/>
      <c r="W192" s="148"/>
      <c r="X192" s="148"/>
      <c r="Y192" s="148"/>
      <c r="Z192" s="148"/>
      <c r="AA192" s="148" t="s">
        <v>447</v>
      </c>
      <c r="AB192" s="148" t="s">
        <v>595</v>
      </c>
      <c r="AC192" s="148"/>
      <c r="AD192" s="148"/>
      <c r="AE192" s="148"/>
      <c r="AF192" s="148"/>
    </row>
    <row r="193" spans="1:35" s="7" customFormat="1" ht="20.100000000000001" customHeight="1" thickBot="1" x14ac:dyDescent="0.25">
      <c r="A193" s="136" t="s">
        <v>467</v>
      </c>
      <c r="B193" s="5"/>
      <c r="C193" s="5"/>
      <c r="D193" s="26"/>
      <c r="E193" s="140">
        <f>IF(ROUND(ABS(E192-SUM(E8+E52+E73+E118+E145+E159+E187+E191)),$J$2)&gt;$O$5,ROUND(ABS(E192-SUM(E8+E52+E73+E118+E145+E159+E187+E191)),$J$2),0)</f>
        <v>0</v>
      </c>
      <c r="F193" s="140">
        <f t="shared" ref="F193:J193" si="40">IF(ROUND(ABS(F192-SUM(F8+F52+F73+F118+F145+F159+F187+F191)),$J$2)&gt;$O$5,ROUND(ABS(F192-SUM(F8+F52+F73+F118+F145+F159+F187+F191)),$J$2),0)</f>
        <v>0</v>
      </c>
      <c r="G193" s="140">
        <f t="shared" si="40"/>
        <v>0</v>
      </c>
      <c r="H193" s="140">
        <f t="shared" si="40"/>
        <v>0</v>
      </c>
      <c r="I193" s="140">
        <f t="shared" si="40"/>
        <v>0</v>
      </c>
      <c r="J193" s="140">
        <f t="shared" si="40"/>
        <v>0</v>
      </c>
      <c r="K193" s="6"/>
      <c r="L193" s="6"/>
      <c r="M193" s="6"/>
      <c r="N193" s="145" t="s">
        <v>230</v>
      </c>
      <c r="O193" s="146"/>
      <c r="P193" s="146"/>
      <c r="Q193" s="146"/>
      <c r="R193" s="146"/>
      <c r="S193" s="146"/>
      <c r="T193" s="146"/>
      <c r="U193" s="6"/>
      <c r="V193" s="6"/>
      <c r="W193" s="6"/>
      <c r="X193" s="6"/>
      <c r="Y193" s="6"/>
      <c r="Z193" s="6"/>
      <c r="AA193" s="6" t="s">
        <v>448</v>
      </c>
      <c r="AB193" s="6"/>
      <c r="AC193" s="6"/>
      <c r="AD193" s="6"/>
      <c r="AE193" s="6"/>
      <c r="AF193" s="6"/>
    </row>
    <row r="194" spans="1:35" ht="12.95" customHeight="1" thickBot="1" x14ac:dyDescent="0.25">
      <c r="A194" s="242" t="s">
        <v>113</v>
      </c>
      <c r="B194" s="242"/>
      <c r="C194" s="242"/>
      <c r="D194" s="242"/>
      <c r="E194" s="139"/>
      <c r="F194" s="139"/>
      <c r="G194" s="139"/>
      <c r="H194" s="139"/>
      <c r="I194" s="139"/>
      <c r="J194" s="139"/>
      <c r="K194" s="6"/>
      <c r="L194" s="6"/>
      <c r="M194" s="6"/>
      <c r="N194" s="145" t="s">
        <v>230</v>
      </c>
      <c r="O194" s="6"/>
      <c r="P194" s="6"/>
      <c r="Q194" s="6"/>
      <c r="R194" s="6"/>
      <c r="S194" s="6"/>
      <c r="T194" s="6"/>
      <c r="U194" s="6"/>
      <c r="V194" s="6"/>
      <c r="W194" s="6"/>
      <c r="X194" s="6"/>
      <c r="Y194" s="6"/>
      <c r="Z194" s="6"/>
      <c r="AA194" s="6" t="s">
        <v>448</v>
      </c>
      <c r="AB194" s="6"/>
      <c r="AC194" s="6"/>
      <c r="AD194" s="6"/>
      <c r="AE194" s="6"/>
      <c r="AF194" s="6"/>
    </row>
    <row r="195" spans="1:35" ht="24.75" customHeight="1" x14ac:dyDescent="0.2">
      <c r="A195" s="118"/>
      <c r="B195" s="60" t="s">
        <v>114</v>
      </c>
      <c r="C195" s="60"/>
      <c r="D195" s="60"/>
      <c r="E195" s="119">
        <v>0</v>
      </c>
      <c r="F195" s="119">
        <v>0</v>
      </c>
      <c r="G195" s="119">
        <v>0</v>
      </c>
      <c r="H195" s="119">
        <v>0</v>
      </c>
      <c r="I195" s="119">
        <v>0</v>
      </c>
      <c r="J195" s="119">
        <v>0</v>
      </c>
      <c r="K195" s="148"/>
      <c r="L195" s="148"/>
      <c r="M195" s="148"/>
      <c r="N195" s="121" t="s">
        <v>230</v>
      </c>
      <c r="O195" s="146" t="b">
        <f t="shared" ref="O195:T195" si="41">ROUND(ABS(E195-SUM(E196:E201)),$J$2)&lt;=$O$5</f>
        <v>1</v>
      </c>
      <c r="P195" s="146" t="b">
        <f t="shared" si="41"/>
        <v>1</v>
      </c>
      <c r="Q195" s="146" t="b">
        <f t="shared" si="41"/>
        <v>1</v>
      </c>
      <c r="R195" s="146" t="b">
        <f t="shared" si="41"/>
        <v>1</v>
      </c>
      <c r="S195" s="146" t="b">
        <f t="shared" si="41"/>
        <v>1</v>
      </c>
      <c r="T195" s="146" t="b">
        <f t="shared" si="41"/>
        <v>1</v>
      </c>
      <c r="U195" s="148"/>
      <c r="V195" s="148"/>
      <c r="W195" s="148"/>
      <c r="X195" s="148"/>
      <c r="Y195" s="148"/>
      <c r="Z195" s="148"/>
      <c r="AA195" s="146" t="s">
        <v>449</v>
      </c>
      <c r="AB195" s="148" t="s">
        <v>596</v>
      </c>
      <c r="AC195" s="148"/>
      <c r="AD195" s="148"/>
      <c r="AE195" s="148"/>
      <c r="AF195" s="148"/>
    </row>
    <row r="196" spans="1:35" ht="12.95" customHeight="1" x14ac:dyDescent="0.2">
      <c r="A196" s="59"/>
      <c r="B196" s="61"/>
      <c r="C196" s="245" t="s">
        <v>195</v>
      </c>
      <c r="D196" s="246"/>
      <c r="E196" s="62">
        <v>0</v>
      </c>
      <c r="F196" s="62">
        <v>0</v>
      </c>
      <c r="G196" s="62">
        <v>0</v>
      </c>
      <c r="H196" s="62">
        <v>0</v>
      </c>
      <c r="I196" s="62">
        <v>0</v>
      </c>
      <c r="J196" s="62">
        <v>0</v>
      </c>
      <c r="K196" s="121"/>
      <c r="L196" s="121"/>
      <c r="M196" s="121"/>
      <c r="N196" s="121" t="s">
        <v>230</v>
      </c>
      <c r="O196" s="145" t="b">
        <f t="shared" ref="O196:T196" si="42">E196&lt;=E20</f>
        <v>1</v>
      </c>
      <c r="P196" s="145" t="b">
        <f t="shared" si="42"/>
        <v>1</v>
      </c>
      <c r="Q196" s="145" t="b">
        <f t="shared" si="42"/>
        <v>1</v>
      </c>
      <c r="R196" s="145" t="b">
        <f t="shared" si="42"/>
        <v>1</v>
      </c>
      <c r="S196" s="145" t="b">
        <f t="shared" si="42"/>
        <v>1</v>
      </c>
      <c r="T196" s="145" t="b">
        <f t="shared" si="42"/>
        <v>1</v>
      </c>
      <c r="U196" s="121"/>
      <c r="V196" s="121"/>
      <c r="W196" s="121"/>
      <c r="X196" s="121"/>
      <c r="Y196" s="121"/>
      <c r="Z196" s="121"/>
      <c r="AA196" s="145" t="s">
        <v>450</v>
      </c>
      <c r="AB196" s="121" t="s">
        <v>597</v>
      </c>
      <c r="AC196" s="121"/>
      <c r="AD196" s="121"/>
      <c r="AE196" s="121"/>
      <c r="AF196" s="121"/>
    </row>
    <row r="197" spans="1:35" ht="12.95" customHeight="1" x14ac:dyDescent="0.2">
      <c r="A197" s="59"/>
      <c r="B197" s="59"/>
      <c r="C197" s="63" t="s">
        <v>115</v>
      </c>
      <c r="D197" s="64"/>
      <c r="E197" s="62">
        <v>0</v>
      </c>
      <c r="F197" s="62">
        <v>0</v>
      </c>
      <c r="G197" s="62">
        <v>0</v>
      </c>
      <c r="H197" s="62">
        <v>0</v>
      </c>
      <c r="I197" s="62">
        <v>0</v>
      </c>
      <c r="J197" s="62">
        <v>0</v>
      </c>
      <c r="K197" s="121"/>
      <c r="L197" s="121"/>
      <c r="M197" s="121"/>
      <c r="N197" s="121" t="s">
        <v>230</v>
      </c>
      <c r="O197" s="145" t="b">
        <f t="shared" ref="O197:T197" si="43">E197=E36</f>
        <v>1</v>
      </c>
      <c r="P197" s="145" t="b">
        <f t="shared" si="43"/>
        <v>1</v>
      </c>
      <c r="Q197" s="145" t="b">
        <f t="shared" si="43"/>
        <v>1</v>
      </c>
      <c r="R197" s="145" t="b">
        <f t="shared" si="43"/>
        <v>1</v>
      </c>
      <c r="S197" s="145" t="b">
        <f t="shared" si="43"/>
        <v>1</v>
      </c>
      <c r="T197" s="145" t="b">
        <f t="shared" si="43"/>
        <v>1</v>
      </c>
      <c r="U197" s="121"/>
      <c r="V197" s="121"/>
      <c r="W197" s="121"/>
      <c r="X197" s="121"/>
      <c r="Y197" s="121"/>
      <c r="Z197" s="121"/>
      <c r="AA197" s="121" t="s">
        <v>451</v>
      </c>
      <c r="AB197" s="121" t="s">
        <v>598</v>
      </c>
      <c r="AC197" s="121"/>
      <c r="AD197" s="121"/>
      <c r="AE197" s="121"/>
      <c r="AF197" s="121"/>
    </row>
    <row r="198" spans="1:35" ht="12.95" customHeight="1" x14ac:dyDescent="0.2">
      <c r="A198" s="59"/>
      <c r="B198" s="59"/>
      <c r="C198" s="83" t="s">
        <v>196</v>
      </c>
      <c r="D198" s="64"/>
      <c r="E198" s="62">
        <v>0</v>
      </c>
      <c r="F198" s="62">
        <v>0</v>
      </c>
      <c r="G198" s="62">
        <v>0</v>
      </c>
      <c r="H198" s="62">
        <v>0</v>
      </c>
      <c r="I198" s="62">
        <v>0</v>
      </c>
      <c r="J198" s="62">
        <v>0</v>
      </c>
      <c r="K198" s="121"/>
      <c r="L198" s="121"/>
      <c r="M198" s="121"/>
      <c r="N198" s="121" t="s">
        <v>230</v>
      </c>
      <c r="O198" s="145" t="b">
        <f t="shared" ref="O198:T198" si="44">E198=E166</f>
        <v>1</v>
      </c>
      <c r="P198" s="145" t="b">
        <f t="shared" si="44"/>
        <v>1</v>
      </c>
      <c r="Q198" s="145" t="b">
        <f t="shared" si="44"/>
        <v>1</v>
      </c>
      <c r="R198" s="145" t="b">
        <f t="shared" si="44"/>
        <v>1</v>
      </c>
      <c r="S198" s="145" t="b">
        <f t="shared" si="44"/>
        <v>1</v>
      </c>
      <c r="T198" s="145" t="b">
        <f t="shared" si="44"/>
        <v>1</v>
      </c>
      <c r="U198" s="121"/>
      <c r="V198" s="121"/>
      <c r="W198" s="121"/>
      <c r="X198" s="121"/>
      <c r="Y198" s="121"/>
      <c r="Z198" s="121"/>
      <c r="AA198" s="121" t="s">
        <v>452</v>
      </c>
      <c r="AB198" s="121" t="s">
        <v>599</v>
      </c>
      <c r="AC198" s="121"/>
      <c r="AD198" s="121"/>
      <c r="AE198" s="121"/>
      <c r="AF198" s="121"/>
    </row>
    <row r="199" spans="1:35" ht="12.95" customHeight="1" x14ac:dyDescent="0.2">
      <c r="A199" s="59"/>
      <c r="B199" s="59"/>
      <c r="C199" s="63" t="s">
        <v>116</v>
      </c>
      <c r="D199" s="64"/>
      <c r="E199" s="62">
        <v>0</v>
      </c>
      <c r="F199" s="62">
        <v>0</v>
      </c>
      <c r="G199" s="62">
        <v>0</v>
      </c>
      <c r="H199" s="62">
        <v>0</v>
      </c>
      <c r="I199" s="62">
        <v>0</v>
      </c>
      <c r="J199" s="62">
        <v>0</v>
      </c>
      <c r="K199" s="121"/>
      <c r="L199" s="121"/>
      <c r="M199" s="121"/>
      <c r="N199" s="121" t="s">
        <v>230</v>
      </c>
      <c r="O199" s="145" t="b">
        <f t="shared" ref="O199:T199" si="45">E199=E171</f>
        <v>1</v>
      </c>
      <c r="P199" s="145" t="b">
        <f t="shared" si="45"/>
        <v>1</v>
      </c>
      <c r="Q199" s="145" t="b">
        <f t="shared" si="45"/>
        <v>1</v>
      </c>
      <c r="R199" s="145" t="b">
        <f t="shared" si="45"/>
        <v>1</v>
      </c>
      <c r="S199" s="145" t="b">
        <f t="shared" si="45"/>
        <v>1</v>
      </c>
      <c r="T199" s="145" t="b">
        <f t="shared" si="45"/>
        <v>1</v>
      </c>
      <c r="U199" s="121"/>
      <c r="V199" s="121"/>
      <c r="W199" s="121"/>
      <c r="X199" s="121"/>
      <c r="Y199" s="121"/>
      <c r="Z199" s="121"/>
      <c r="AA199" s="121" t="s">
        <v>453</v>
      </c>
      <c r="AB199" s="121" t="s">
        <v>600</v>
      </c>
      <c r="AC199" s="121"/>
      <c r="AD199" s="121"/>
      <c r="AE199" s="121"/>
      <c r="AF199" s="121"/>
    </row>
    <row r="200" spans="1:35" ht="12.95" customHeight="1" x14ac:dyDescent="0.2">
      <c r="A200" s="59"/>
      <c r="B200" s="59"/>
      <c r="C200" s="84" t="s">
        <v>197</v>
      </c>
      <c r="D200" s="65"/>
      <c r="E200" s="62">
        <v>0</v>
      </c>
      <c r="F200" s="62">
        <v>0</v>
      </c>
      <c r="G200" s="62">
        <v>0</v>
      </c>
      <c r="H200" s="62">
        <v>0</v>
      </c>
      <c r="I200" s="62">
        <v>0</v>
      </c>
      <c r="J200" s="62">
        <v>0</v>
      </c>
      <c r="K200" s="121"/>
      <c r="L200" s="121"/>
      <c r="M200" s="121"/>
      <c r="N200" s="121" t="s">
        <v>230</v>
      </c>
      <c r="O200" s="145" t="b">
        <f t="shared" ref="O200:T200" si="46">E200&lt;=E188</f>
        <v>1</v>
      </c>
      <c r="P200" s="145" t="b">
        <f t="shared" si="46"/>
        <v>1</v>
      </c>
      <c r="Q200" s="145" t="b">
        <f t="shared" si="46"/>
        <v>1</v>
      </c>
      <c r="R200" s="145" t="b">
        <f t="shared" si="46"/>
        <v>1</v>
      </c>
      <c r="S200" s="145" t="b">
        <f t="shared" si="46"/>
        <v>1</v>
      </c>
      <c r="T200" s="145" t="b">
        <f t="shared" si="46"/>
        <v>1</v>
      </c>
      <c r="U200" s="121"/>
      <c r="V200" s="121"/>
      <c r="W200" s="121"/>
      <c r="X200" s="121"/>
      <c r="Y200" s="121"/>
      <c r="Z200" s="121"/>
      <c r="AA200" s="121" t="s">
        <v>454</v>
      </c>
      <c r="AB200" s="121" t="s">
        <v>601</v>
      </c>
      <c r="AC200" s="121"/>
      <c r="AD200" s="121"/>
      <c r="AE200" s="121"/>
      <c r="AF200" s="121"/>
    </row>
    <row r="201" spans="1:35" ht="12.95" customHeight="1" x14ac:dyDescent="0.2">
      <c r="A201" s="59"/>
      <c r="B201" s="66"/>
      <c r="C201" s="63" t="s">
        <v>118</v>
      </c>
      <c r="D201" s="64"/>
      <c r="E201" s="62">
        <v>0</v>
      </c>
      <c r="F201" s="62">
        <v>0</v>
      </c>
      <c r="G201" s="62">
        <v>0</v>
      </c>
      <c r="H201" s="62">
        <v>0</v>
      </c>
      <c r="I201" s="62">
        <v>0</v>
      </c>
      <c r="J201" s="62">
        <v>0</v>
      </c>
      <c r="K201" s="121"/>
      <c r="L201" s="121"/>
      <c r="M201" s="121"/>
      <c r="N201" s="121" t="s">
        <v>230</v>
      </c>
      <c r="O201" s="145"/>
      <c r="P201" s="145"/>
      <c r="Q201" s="145"/>
      <c r="R201" s="145"/>
      <c r="S201" s="145"/>
      <c r="T201" s="145"/>
      <c r="U201" s="121"/>
      <c r="V201" s="121"/>
      <c r="W201" s="121"/>
      <c r="X201" s="121"/>
      <c r="Y201" s="121"/>
      <c r="Z201" s="121"/>
      <c r="AA201" s="121" t="s">
        <v>455</v>
      </c>
      <c r="AB201" s="121" t="s">
        <v>602</v>
      </c>
      <c r="AC201" s="121"/>
      <c r="AD201" s="121"/>
      <c r="AE201" s="121"/>
      <c r="AF201" s="121"/>
    </row>
    <row r="202" spans="1:35" ht="12.95" customHeight="1" x14ac:dyDescent="0.2">
      <c r="A202" s="118"/>
      <c r="B202" s="67" t="s">
        <v>119</v>
      </c>
      <c r="C202" s="67"/>
      <c r="D202" s="67"/>
      <c r="E202" s="120">
        <v>0</v>
      </c>
      <c r="F202" s="120">
        <v>0</v>
      </c>
      <c r="G202" s="120">
        <v>0</v>
      </c>
      <c r="H202" s="120">
        <v>0</v>
      </c>
      <c r="I202" s="120">
        <v>0</v>
      </c>
      <c r="J202" s="120">
        <v>0</v>
      </c>
      <c r="K202" s="148"/>
      <c r="L202" s="148"/>
      <c r="M202" s="148"/>
      <c r="N202" s="121" t="s">
        <v>230</v>
      </c>
      <c r="O202" s="145" t="b">
        <f t="shared" ref="O202:T202" si="47">ROUND(ABS(E202-SUM(E203:E206)),$J$2)&lt;=$O$5</f>
        <v>1</v>
      </c>
      <c r="P202" s="145" t="b">
        <f t="shared" si="47"/>
        <v>1</v>
      </c>
      <c r="Q202" s="145" t="b">
        <f t="shared" si="47"/>
        <v>1</v>
      </c>
      <c r="R202" s="145" t="b">
        <f t="shared" si="47"/>
        <v>1</v>
      </c>
      <c r="S202" s="145" t="b">
        <f t="shared" si="47"/>
        <v>1</v>
      </c>
      <c r="T202" s="145" t="b">
        <f t="shared" si="47"/>
        <v>1</v>
      </c>
      <c r="U202" s="148"/>
      <c r="V202" s="148"/>
      <c r="W202" s="148"/>
      <c r="X202" s="148"/>
      <c r="Y202" s="148"/>
      <c r="Z202" s="148"/>
      <c r="AA202" s="148" t="s">
        <v>456</v>
      </c>
      <c r="AB202" s="148" t="s">
        <v>603</v>
      </c>
      <c r="AC202" s="148"/>
      <c r="AD202" s="148"/>
      <c r="AE202" s="148"/>
      <c r="AF202" s="148"/>
    </row>
    <row r="203" spans="1:35" ht="12.95" customHeight="1" x14ac:dyDescent="0.2">
      <c r="A203" s="59"/>
      <c r="B203" s="61"/>
      <c r="C203" s="84" t="s">
        <v>198</v>
      </c>
      <c r="D203" s="64"/>
      <c r="E203" s="62">
        <v>0</v>
      </c>
      <c r="F203" s="62">
        <v>0</v>
      </c>
      <c r="G203" s="62">
        <v>0</v>
      </c>
      <c r="H203" s="62">
        <v>0</v>
      </c>
      <c r="I203" s="62">
        <v>0</v>
      </c>
      <c r="J203" s="62">
        <v>0</v>
      </c>
      <c r="K203" s="121"/>
      <c r="L203" s="121"/>
      <c r="M203" s="121"/>
      <c r="N203" s="121" t="s">
        <v>230</v>
      </c>
      <c r="O203" s="145" t="b">
        <f t="shared" ref="O203:T204" si="48">E203&lt;=E33</f>
        <v>1</v>
      </c>
      <c r="P203" s="145" t="b">
        <f t="shared" si="48"/>
        <v>1</v>
      </c>
      <c r="Q203" s="145" t="b">
        <f t="shared" si="48"/>
        <v>1</v>
      </c>
      <c r="R203" s="145" t="b">
        <f t="shared" si="48"/>
        <v>1</v>
      </c>
      <c r="S203" s="145" t="b">
        <f t="shared" si="48"/>
        <v>1</v>
      </c>
      <c r="T203" s="145" t="b">
        <f t="shared" si="48"/>
        <v>1</v>
      </c>
      <c r="U203" s="121"/>
      <c r="V203" s="121"/>
      <c r="W203" s="121"/>
      <c r="X203" s="121"/>
      <c r="Y203" s="121"/>
      <c r="Z203" s="121"/>
      <c r="AA203" s="121" t="s">
        <v>457</v>
      </c>
      <c r="AB203" s="121" t="s">
        <v>604</v>
      </c>
      <c r="AC203" s="121"/>
      <c r="AD203" s="121"/>
      <c r="AE203" s="121"/>
      <c r="AF203" s="121"/>
    </row>
    <row r="204" spans="1:35" ht="12.95" customHeight="1" x14ac:dyDescent="0.2">
      <c r="A204" s="59"/>
      <c r="B204" s="59"/>
      <c r="C204" s="83" t="s">
        <v>199</v>
      </c>
      <c r="D204" s="64"/>
      <c r="E204" s="62">
        <v>0</v>
      </c>
      <c r="F204" s="62">
        <v>0</v>
      </c>
      <c r="G204" s="62">
        <v>0</v>
      </c>
      <c r="H204" s="62">
        <v>0</v>
      </c>
      <c r="I204" s="62">
        <v>0</v>
      </c>
      <c r="J204" s="62">
        <v>0</v>
      </c>
      <c r="K204" s="121"/>
      <c r="L204" s="121"/>
      <c r="M204" s="121"/>
      <c r="N204" s="121" t="s">
        <v>230</v>
      </c>
      <c r="O204" s="145" t="b">
        <f t="shared" si="48"/>
        <v>1</v>
      </c>
      <c r="P204" s="145" t="b">
        <f t="shared" si="48"/>
        <v>1</v>
      </c>
      <c r="Q204" s="145" t="b">
        <f t="shared" si="48"/>
        <v>1</v>
      </c>
      <c r="R204" s="145" t="b">
        <f t="shared" si="48"/>
        <v>1</v>
      </c>
      <c r="S204" s="145" t="b">
        <f t="shared" si="48"/>
        <v>1</v>
      </c>
      <c r="T204" s="145" t="b">
        <f t="shared" si="48"/>
        <v>1</v>
      </c>
      <c r="U204" s="121"/>
      <c r="V204" s="121"/>
      <c r="W204" s="121"/>
      <c r="X204" s="121"/>
      <c r="Y204" s="121"/>
      <c r="Z204" s="121"/>
      <c r="AA204" s="121" t="s">
        <v>458</v>
      </c>
      <c r="AB204" s="121" t="s">
        <v>605</v>
      </c>
      <c r="AC204" s="121"/>
      <c r="AD204" s="121"/>
      <c r="AE204" s="121"/>
      <c r="AF204" s="121"/>
    </row>
    <row r="205" spans="1:35" ht="12.95" customHeight="1" x14ac:dyDescent="0.2">
      <c r="A205" s="59"/>
      <c r="B205" s="59"/>
      <c r="C205" s="63" t="s">
        <v>121</v>
      </c>
      <c r="D205" s="64"/>
      <c r="E205" s="62">
        <v>0</v>
      </c>
      <c r="F205" s="62">
        <v>0</v>
      </c>
      <c r="G205" s="62">
        <v>0</v>
      </c>
      <c r="H205" s="62">
        <v>0</v>
      </c>
      <c r="I205" s="62">
        <v>0</v>
      </c>
      <c r="J205" s="62">
        <v>0</v>
      </c>
      <c r="K205" s="121"/>
      <c r="L205" s="121"/>
      <c r="M205" s="121"/>
      <c r="N205" s="121" t="s">
        <v>230</v>
      </c>
      <c r="O205" s="145" t="b">
        <f t="shared" ref="O205:T205" si="49">E205=E36</f>
        <v>1</v>
      </c>
      <c r="P205" s="145" t="b">
        <f t="shared" si="49"/>
        <v>1</v>
      </c>
      <c r="Q205" s="145" t="b">
        <f t="shared" si="49"/>
        <v>1</v>
      </c>
      <c r="R205" s="145" t="b">
        <f t="shared" si="49"/>
        <v>1</v>
      </c>
      <c r="S205" s="145" t="b">
        <f t="shared" si="49"/>
        <v>1</v>
      </c>
      <c r="T205" s="145" t="b">
        <f t="shared" si="49"/>
        <v>1</v>
      </c>
      <c r="U205" s="121"/>
      <c r="V205" s="121"/>
      <c r="W205" s="121"/>
      <c r="X205" s="121"/>
      <c r="Y205" s="121"/>
      <c r="Z205" s="121"/>
      <c r="AA205" s="121" t="s">
        <v>459</v>
      </c>
      <c r="AB205" s="121" t="s">
        <v>598</v>
      </c>
      <c r="AC205" s="121"/>
      <c r="AD205" s="121"/>
      <c r="AE205" s="121"/>
      <c r="AF205" s="121"/>
    </row>
    <row r="206" spans="1:35" ht="12.95" customHeight="1" x14ac:dyDescent="0.2">
      <c r="A206" s="59"/>
      <c r="B206" s="66"/>
      <c r="C206" s="63" t="s">
        <v>122</v>
      </c>
      <c r="D206" s="64"/>
      <c r="E206" s="62">
        <v>0</v>
      </c>
      <c r="F206" s="62">
        <v>0</v>
      </c>
      <c r="G206" s="62">
        <v>0</v>
      </c>
      <c r="H206" s="62">
        <v>0</v>
      </c>
      <c r="I206" s="62">
        <v>0</v>
      </c>
      <c r="J206" s="62">
        <v>0</v>
      </c>
      <c r="K206" s="121"/>
      <c r="L206" s="121"/>
      <c r="M206" s="121"/>
      <c r="N206" s="121" t="s">
        <v>230</v>
      </c>
      <c r="O206" s="145"/>
      <c r="P206" s="145"/>
      <c r="Q206" s="145"/>
      <c r="R206" s="145"/>
      <c r="S206" s="145"/>
      <c r="T206" s="145"/>
      <c r="U206" s="121"/>
      <c r="V206" s="121"/>
      <c r="W206" s="121"/>
      <c r="X206" s="121"/>
      <c r="Y206" s="121"/>
      <c r="Z206" s="121"/>
      <c r="AA206" s="121" t="s">
        <v>460</v>
      </c>
      <c r="AB206" s="121" t="s">
        <v>606</v>
      </c>
      <c r="AC206" s="121"/>
      <c r="AD206" s="121"/>
      <c r="AE206" s="121"/>
      <c r="AF206" s="121"/>
    </row>
    <row r="207" spans="1:35" s="93" customFormat="1" ht="12.95" customHeight="1" x14ac:dyDescent="0.2">
      <c r="A207" s="118"/>
      <c r="B207" s="67" t="s">
        <v>123</v>
      </c>
      <c r="C207" s="67"/>
      <c r="D207" s="67"/>
      <c r="E207" s="120">
        <v>0</v>
      </c>
      <c r="F207" s="120">
        <v>0</v>
      </c>
      <c r="G207" s="120">
        <v>0</v>
      </c>
      <c r="H207" s="120">
        <v>0</v>
      </c>
      <c r="I207" s="120">
        <v>0</v>
      </c>
      <c r="J207" s="62">
        <v>0</v>
      </c>
      <c r="K207" s="148"/>
      <c r="L207" s="148"/>
      <c r="M207" s="148"/>
      <c r="N207" s="121" t="s">
        <v>230</v>
      </c>
      <c r="O207" s="145" t="b">
        <f t="shared" ref="O207:T207" si="50">ROUND(ABS(E207-SUM(E208:E212)),$J$2)&lt;=$O$5</f>
        <v>1</v>
      </c>
      <c r="P207" s="145" t="b">
        <f t="shared" si="50"/>
        <v>1</v>
      </c>
      <c r="Q207" s="145" t="b">
        <f t="shared" si="50"/>
        <v>1</v>
      </c>
      <c r="R207" s="145" t="b">
        <f t="shared" si="50"/>
        <v>1</v>
      </c>
      <c r="S207" s="145" t="b">
        <f t="shared" si="50"/>
        <v>1</v>
      </c>
      <c r="T207" s="145" t="b">
        <f t="shared" si="50"/>
        <v>1</v>
      </c>
      <c r="U207" s="148"/>
      <c r="V207" s="148"/>
      <c r="W207" s="148"/>
      <c r="X207" s="148"/>
      <c r="Y207" s="148"/>
      <c r="Z207" s="148"/>
      <c r="AA207" s="148" t="s">
        <v>461</v>
      </c>
      <c r="AB207" s="148" t="s">
        <v>607</v>
      </c>
      <c r="AC207" s="148"/>
      <c r="AD207" s="148"/>
      <c r="AE207" s="148"/>
      <c r="AF207" s="148"/>
      <c r="AG207" s="148"/>
      <c r="AH207" s="148"/>
      <c r="AI207" s="148"/>
    </row>
    <row r="208" spans="1:35" s="95" customFormat="1" ht="12.95" customHeight="1" x14ac:dyDescent="0.2">
      <c r="A208" s="59"/>
      <c r="B208" s="61"/>
      <c r="C208" s="63" t="s">
        <v>124</v>
      </c>
      <c r="D208" s="64"/>
      <c r="E208" s="62">
        <v>0</v>
      </c>
      <c r="F208" s="62">
        <v>0</v>
      </c>
      <c r="G208" s="62">
        <v>0</v>
      </c>
      <c r="H208" s="62">
        <v>0</v>
      </c>
      <c r="I208" s="62">
        <v>0</v>
      </c>
      <c r="J208" s="62">
        <v>0</v>
      </c>
      <c r="K208" s="121"/>
      <c r="L208" s="121"/>
      <c r="M208" s="121"/>
      <c r="N208" s="121" t="s">
        <v>230</v>
      </c>
      <c r="O208" s="145" t="b">
        <f>E208=E27</f>
        <v>1</v>
      </c>
      <c r="P208" s="145" t="b">
        <f t="shared" ref="P208:T208" si="51">F208=F27</f>
        <v>1</v>
      </c>
      <c r="Q208" s="145" t="b">
        <f t="shared" si="51"/>
        <v>1</v>
      </c>
      <c r="R208" s="145" t="b">
        <f t="shared" si="51"/>
        <v>1</v>
      </c>
      <c r="S208" s="145" t="b">
        <f t="shared" si="51"/>
        <v>1</v>
      </c>
      <c r="T208" s="145" t="b">
        <f t="shared" si="51"/>
        <v>1</v>
      </c>
      <c r="U208" s="121"/>
      <c r="V208" s="121"/>
      <c r="W208" s="121"/>
      <c r="X208" s="121"/>
      <c r="Y208" s="121"/>
      <c r="Z208" s="121"/>
      <c r="AA208" s="121" t="s">
        <v>462</v>
      </c>
      <c r="AB208" s="121" t="s">
        <v>608</v>
      </c>
      <c r="AC208" s="121"/>
      <c r="AD208" s="121"/>
      <c r="AE208" s="121"/>
      <c r="AF208" s="121"/>
      <c r="AG208" s="121"/>
      <c r="AH208" s="121"/>
      <c r="AI208" s="121"/>
    </row>
    <row r="209" spans="1:35" s="95" customFormat="1" ht="12.95" customHeight="1" x14ac:dyDescent="0.2">
      <c r="A209" s="59"/>
      <c r="B209" s="59"/>
      <c r="C209" s="63" t="s">
        <v>120</v>
      </c>
      <c r="D209" s="64"/>
      <c r="E209" s="62">
        <v>0</v>
      </c>
      <c r="F209" s="62">
        <v>0</v>
      </c>
      <c r="G209" s="62">
        <v>0</v>
      </c>
      <c r="H209" s="62">
        <v>0</v>
      </c>
      <c r="I209" s="62">
        <v>0</v>
      </c>
      <c r="J209" s="62">
        <v>0</v>
      </c>
      <c r="K209" s="121"/>
      <c r="L209" s="121"/>
      <c r="M209" s="121"/>
      <c r="N209" s="121" t="s">
        <v>230</v>
      </c>
      <c r="O209" s="145" t="b">
        <f>E209=E33</f>
        <v>1</v>
      </c>
      <c r="P209" s="145" t="b">
        <f t="shared" ref="P209:T209" si="52">F209=F33</f>
        <v>1</v>
      </c>
      <c r="Q209" s="145" t="b">
        <f t="shared" si="52"/>
        <v>1</v>
      </c>
      <c r="R209" s="145" t="b">
        <f t="shared" si="52"/>
        <v>1</v>
      </c>
      <c r="S209" s="145" t="b">
        <f t="shared" si="52"/>
        <v>1</v>
      </c>
      <c r="T209" s="145" t="b">
        <f t="shared" si="52"/>
        <v>1</v>
      </c>
      <c r="U209" s="121"/>
      <c r="V209" s="121"/>
      <c r="W209" s="121"/>
      <c r="X209" s="121"/>
      <c r="Y209" s="121"/>
      <c r="Z209" s="121"/>
      <c r="AA209" s="121" t="s">
        <v>463</v>
      </c>
      <c r="AB209" s="121" t="s">
        <v>609</v>
      </c>
      <c r="AC209" s="121"/>
      <c r="AD209" s="121"/>
      <c r="AE209" s="121"/>
      <c r="AF209" s="121"/>
      <c r="AG209" s="121"/>
      <c r="AH209" s="121"/>
      <c r="AI209" s="121"/>
    </row>
    <row r="210" spans="1:35" s="95" customFormat="1" ht="12.95" customHeight="1" x14ac:dyDescent="0.2">
      <c r="A210" s="59"/>
      <c r="B210" s="59"/>
      <c r="C210" s="63" t="s">
        <v>125</v>
      </c>
      <c r="D210" s="64"/>
      <c r="E210" s="62">
        <v>0</v>
      </c>
      <c r="F210" s="62">
        <v>0</v>
      </c>
      <c r="G210" s="62">
        <v>0</v>
      </c>
      <c r="H210" s="62">
        <v>0</v>
      </c>
      <c r="I210" s="62">
        <v>0</v>
      </c>
      <c r="J210" s="62">
        <v>0</v>
      </c>
      <c r="K210" s="121"/>
      <c r="L210" s="121"/>
      <c r="M210" s="121"/>
      <c r="N210" s="121" t="s">
        <v>230</v>
      </c>
      <c r="O210" s="145" t="b">
        <f>E210=E148</f>
        <v>1</v>
      </c>
      <c r="P210" s="145" t="b">
        <f t="shared" ref="P210:T210" si="53">F210=F148</f>
        <v>1</v>
      </c>
      <c r="Q210" s="145" t="b">
        <f t="shared" si="53"/>
        <v>1</v>
      </c>
      <c r="R210" s="145" t="b">
        <f t="shared" si="53"/>
        <v>1</v>
      </c>
      <c r="S210" s="145" t="b">
        <f t="shared" si="53"/>
        <v>1</v>
      </c>
      <c r="T210" s="145" t="b">
        <f t="shared" si="53"/>
        <v>1</v>
      </c>
      <c r="U210" s="121"/>
      <c r="V210" s="121"/>
      <c r="W210" s="121"/>
      <c r="X210" s="121"/>
      <c r="Y210" s="121"/>
      <c r="Z210" s="121"/>
      <c r="AA210" s="121" t="s">
        <v>464</v>
      </c>
      <c r="AB210" s="121" t="s">
        <v>610</v>
      </c>
      <c r="AC210" s="121"/>
      <c r="AD210" s="121"/>
      <c r="AE210" s="121"/>
      <c r="AF210" s="121"/>
      <c r="AG210" s="121"/>
      <c r="AH210" s="121"/>
      <c r="AI210" s="121"/>
    </row>
    <row r="211" spans="1:35" s="95" customFormat="1" ht="12.95" customHeight="1" x14ac:dyDescent="0.2">
      <c r="A211" s="114"/>
      <c r="B211" s="121"/>
      <c r="C211" s="63" t="s">
        <v>117</v>
      </c>
      <c r="D211" s="63"/>
      <c r="E211" s="62">
        <v>0</v>
      </c>
      <c r="F211" s="62">
        <v>0</v>
      </c>
      <c r="G211" s="62">
        <v>0</v>
      </c>
      <c r="H211" s="62">
        <v>0</v>
      </c>
      <c r="I211" s="62">
        <v>0</v>
      </c>
      <c r="J211" s="62">
        <v>0</v>
      </c>
      <c r="K211" s="121"/>
      <c r="L211" s="121"/>
      <c r="M211" s="121"/>
      <c r="N211" s="121" t="s">
        <v>230</v>
      </c>
      <c r="O211" s="145" t="b">
        <f>E211=E177</f>
        <v>1</v>
      </c>
      <c r="P211" s="145" t="b">
        <f t="shared" ref="P211:T211" si="54">F211=F177</f>
        <v>1</v>
      </c>
      <c r="Q211" s="145" t="b">
        <f t="shared" si="54"/>
        <v>1</v>
      </c>
      <c r="R211" s="145" t="b">
        <f t="shared" si="54"/>
        <v>1</v>
      </c>
      <c r="S211" s="145" t="b">
        <f t="shared" si="54"/>
        <v>1</v>
      </c>
      <c r="T211" s="145" t="b">
        <f t="shared" si="54"/>
        <v>1</v>
      </c>
      <c r="U211" s="121"/>
      <c r="V211" s="121"/>
      <c r="W211" s="121"/>
      <c r="X211" s="121"/>
      <c r="Y211" s="121"/>
      <c r="Z211" s="121"/>
      <c r="AA211" s="121" t="s">
        <v>465</v>
      </c>
      <c r="AB211" s="121" t="s">
        <v>611</v>
      </c>
      <c r="AC211" s="121"/>
      <c r="AD211" s="121"/>
      <c r="AE211" s="121"/>
      <c r="AF211" s="121"/>
      <c r="AG211" s="121"/>
      <c r="AH211" s="121"/>
      <c r="AI211" s="121"/>
    </row>
    <row r="212" spans="1:35" s="95" customFormat="1" ht="12.95" customHeight="1" x14ac:dyDescent="0.2">
      <c r="A212" s="114"/>
      <c r="B212" s="121"/>
      <c r="C212" s="63" t="s">
        <v>200</v>
      </c>
      <c r="D212" s="63"/>
      <c r="E212" s="62">
        <v>0</v>
      </c>
      <c r="F212" s="62">
        <v>0</v>
      </c>
      <c r="G212" s="62">
        <v>0</v>
      </c>
      <c r="H212" s="62">
        <v>0</v>
      </c>
      <c r="I212" s="62">
        <v>0</v>
      </c>
      <c r="J212" s="62">
        <v>0</v>
      </c>
      <c r="K212" s="121"/>
      <c r="L212" s="121"/>
      <c r="M212" s="121"/>
      <c r="N212" s="121" t="s">
        <v>230</v>
      </c>
      <c r="O212" s="145"/>
      <c r="P212" s="145"/>
      <c r="Q212" s="145"/>
      <c r="R212" s="145"/>
      <c r="S212" s="145"/>
      <c r="T212" s="145"/>
      <c r="U212" s="121"/>
      <c r="V212" s="121"/>
      <c r="W212" s="121"/>
      <c r="X212" s="121"/>
      <c r="Y212" s="121"/>
      <c r="Z212" s="121"/>
      <c r="AA212" s="121" t="s">
        <v>466</v>
      </c>
      <c r="AB212" s="121" t="s">
        <v>636</v>
      </c>
      <c r="AC212" s="121"/>
      <c r="AD212" s="121"/>
      <c r="AE212" s="121"/>
      <c r="AF212" s="121"/>
      <c r="AG212" s="121"/>
      <c r="AH212" s="121"/>
      <c r="AI212" s="121"/>
    </row>
    <row r="213" spans="1:35" s="93" customFormat="1" ht="12.95" customHeight="1" x14ac:dyDescent="0.2">
      <c r="A213" s="118"/>
      <c r="B213" s="67" t="s">
        <v>655</v>
      </c>
      <c r="C213" s="67"/>
      <c r="D213" s="67"/>
      <c r="E213" s="120">
        <v>0</v>
      </c>
      <c r="F213" s="120">
        <v>0</v>
      </c>
      <c r="G213" s="120">
        <v>0</v>
      </c>
      <c r="H213" s="120">
        <v>0</v>
      </c>
      <c r="I213" s="120">
        <v>0</v>
      </c>
      <c r="J213" s="62">
        <v>0</v>
      </c>
      <c r="K213" s="148"/>
      <c r="L213" s="148"/>
      <c r="M213" s="148"/>
      <c r="N213" s="121" t="s">
        <v>230</v>
      </c>
      <c r="O213" s="145" t="b">
        <f t="shared" ref="O213:T213" si="55">ROUND(ABS(E213-SUM(E214:E227)),$J$2)&lt;=$O$5</f>
        <v>1</v>
      </c>
      <c r="P213" s="145" t="b">
        <f t="shared" si="55"/>
        <v>1</v>
      </c>
      <c r="Q213" s="145" t="b">
        <f t="shared" si="55"/>
        <v>1</v>
      </c>
      <c r="R213" s="145" t="b">
        <f t="shared" si="55"/>
        <v>1</v>
      </c>
      <c r="S213" s="145" t="b">
        <f t="shared" si="55"/>
        <v>1</v>
      </c>
      <c r="T213" s="145" t="b">
        <f t="shared" si="55"/>
        <v>1</v>
      </c>
      <c r="U213" s="148"/>
      <c r="V213" s="148"/>
      <c r="W213" s="148"/>
      <c r="X213" s="148"/>
      <c r="Y213" s="148"/>
      <c r="Z213" s="148"/>
      <c r="AA213" s="148" t="s">
        <v>618</v>
      </c>
      <c r="AB213" s="148" t="s">
        <v>619</v>
      </c>
      <c r="AC213" s="148"/>
      <c r="AD213" s="148"/>
      <c r="AE213" s="148"/>
      <c r="AF213" s="148"/>
      <c r="AG213" s="148"/>
      <c r="AH213" s="148"/>
      <c r="AI213" s="148"/>
    </row>
    <row r="214" spans="1:35" s="95" customFormat="1" ht="12.95" customHeight="1" x14ac:dyDescent="0.2">
      <c r="A214" s="59"/>
      <c r="B214" s="61"/>
      <c r="C214" s="63" t="s">
        <v>505</v>
      </c>
      <c r="D214" s="64"/>
      <c r="E214" s="62">
        <v>0</v>
      </c>
      <c r="F214" s="62">
        <v>0</v>
      </c>
      <c r="G214" s="62">
        <v>0</v>
      </c>
      <c r="H214" s="62">
        <v>0</v>
      </c>
      <c r="I214" s="62">
        <v>0</v>
      </c>
      <c r="J214" s="62">
        <v>0</v>
      </c>
      <c r="K214" s="121"/>
      <c r="L214" s="121"/>
      <c r="M214" s="121"/>
      <c r="N214" s="121" t="s">
        <v>230</v>
      </c>
      <c r="O214" s="145" t="b">
        <f t="shared" ref="O214:T214" si="56">E214=E16</f>
        <v>1</v>
      </c>
      <c r="P214" s="145" t="b">
        <f t="shared" si="56"/>
        <v>1</v>
      </c>
      <c r="Q214" s="145" t="b">
        <f t="shared" si="56"/>
        <v>1</v>
      </c>
      <c r="R214" s="145" t="b">
        <f t="shared" si="56"/>
        <v>1</v>
      </c>
      <c r="S214" s="145" t="b">
        <f t="shared" si="56"/>
        <v>1</v>
      </c>
      <c r="T214" s="145" t="b">
        <f t="shared" si="56"/>
        <v>1</v>
      </c>
      <c r="U214" s="121"/>
      <c r="V214" s="121"/>
      <c r="W214" s="121"/>
      <c r="X214" s="121"/>
      <c r="Y214" s="121"/>
      <c r="Z214" s="121"/>
      <c r="AA214" s="121" t="s">
        <v>620</v>
      </c>
      <c r="AB214" s="121" t="s">
        <v>634</v>
      </c>
      <c r="AC214" s="121"/>
      <c r="AD214" s="121"/>
      <c r="AE214" s="121"/>
      <c r="AF214" s="121"/>
      <c r="AG214" s="121"/>
      <c r="AH214" s="121"/>
      <c r="AI214" s="121"/>
    </row>
    <row r="215" spans="1:35" s="95" customFormat="1" ht="23.25" customHeight="1" x14ac:dyDescent="0.2">
      <c r="A215" s="59"/>
      <c r="B215" s="59"/>
      <c r="C215" s="243" t="s">
        <v>613</v>
      </c>
      <c r="D215" s="244"/>
      <c r="E215" s="62">
        <v>0</v>
      </c>
      <c r="F215" s="62">
        <v>0</v>
      </c>
      <c r="G215" s="62">
        <v>0</v>
      </c>
      <c r="H215" s="62">
        <v>0</v>
      </c>
      <c r="I215" s="62">
        <v>0</v>
      </c>
      <c r="J215" s="62">
        <v>0</v>
      </c>
      <c r="K215" s="121"/>
      <c r="L215" s="121"/>
      <c r="M215" s="121"/>
      <c r="N215" s="121" t="s">
        <v>230</v>
      </c>
      <c r="O215" s="145" t="b">
        <f t="shared" ref="O215:T215" si="57">E215=E20</f>
        <v>1</v>
      </c>
      <c r="P215" s="145" t="b">
        <f t="shared" si="57"/>
        <v>1</v>
      </c>
      <c r="Q215" s="145" t="b">
        <f t="shared" si="57"/>
        <v>1</v>
      </c>
      <c r="R215" s="145" t="b">
        <f t="shared" si="57"/>
        <v>1</v>
      </c>
      <c r="S215" s="145" t="b">
        <f t="shared" si="57"/>
        <v>1</v>
      </c>
      <c r="T215" s="145" t="b">
        <f t="shared" si="57"/>
        <v>1</v>
      </c>
      <c r="U215" s="121"/>
      <c r="V215" s="121"/>
      <c r="W215" s="121"/>
      <c r="X215" s="121"/>
      <c r="Y215" s="121"/>
      <c r="Z215" s="121"/>
      <c r="AA215" s="121" t="s">
        <v>621</v>
      </c>
      <c r="AB215" s="121" t="s">
        <v>635</v>
      </c>
      <c r="AC215" s="121"/>
      <c r="AD215" s="121"/>
      <c r="AE215" s="121"/>
      <c r="AF215" s="121"/>
      <c r="AG215" s="121"/>
      <c r="AH215" s="121"/>
      <c r="AI215" s="121"/>
    </row>
    <row r="216" spans="1:35" s="95" customFormat="1" ht="12.95" customHeight="1" x14ac:dyDescent="0.2">
      <c r="A216" s="59"/>
      <c r="B216" s="59"/>
      <c r="C216" s="63" t="s">
        <v>12</v>
      </c>
      <c r="D216" s="64"/>
      <c r="E216" s="62">
        <v>0</v>
      </c>
      <c r="F216" s="62">
        <v>0</v>
      </c>
      <c r="G216" s="62">
        <v>0</v>
      </c>
      <c r="H216" s="62">
        <v>0</v>
      </c>
      <c r="I216" s="62">
        <v>0</v>
      </c>
      <c r="J216" s="62">
        <v>0</v>
      </c>
      <c r="K216" s="121"/>
      <c r="L216" s="121"/>
      <c r="M216" s="121"/>
      <c r="N216" s="121" t="s">
        <v>230</v>
      </c>
      <c r="O216" s="145" t="b">
        <f t="shared" ref="O216:T216" si="58">E216=E22</f>
        <v>1</v>
      </c>
      <c r="P216" s="145" t="b">
        <f t="shared" si="58"/>
        <v>1</v>
      </c>
      <c r="Q216" s="145" t="b">
        <f t="shared" si="58"/>
        <v>1</v>
      </c>
      <c r="R216" s="145" t="b">
        <f t="shared" si="58"/>
        <v>1</v>
      </c>
      <c r="S216" s="145" t="b">
        <f t="shared" si="58"/>
        <v>1</v>
      </c>
      <c r="T216" s="145" t="b">
        <f t="shared" si="58"/>
        <v>1</v>
      </c>
      <c r="U216" s="121"/>
      <c r="V216" s="121"/>
      <c r="W216" s="121"/>
      <c r="X216" s="121"/>
      <c r="Y216" s="121"/>
      <c r="Z216" s="121"/>
      <c r="AA216" s="121" t="s">
        <v>622</v>
      </c>
      <c r="AB216" s="121" t="s">
        <v>637</v>
      </c>
      <c r="AC216" s="121"/>
      <c r="AD216" s="121"/>
      <c r="AE216" s="121"/>
      <c r="AF216" s="121"/>
      <c r="AG216" s="121"/>
      <c r="AH216" s="121"/>
      <c r="AI216" s="121"/>
    </row>
    <row r="217" spans="1:35" s="95" customFormat="1" ht="12.95" customHeight="1" x14ac:dyDescent="0.2">
      <c r="A217" s="59"/>
      <c r="B217" s="59"/>
      <c r="C217" s="63"/>
      <c r="D217" s="64" t="s">
        <v>649</v>
      </c>
      <c r="E217" s="62">
        <v>0</v>
      </c>
      <c r="F217" s="62">
        <v>0</v>
      </c>
      <c r="G217" s="62">
        <v>0</v>
      </c>
      <c r="H217" s="62">
        <v>0</v>
      </c>
      <c r="I217" s="62">
        <v>0</v>
      </c>
      <c r="J217" s="62">
        <v>0</v>
      </c>
      <c r="K217" s="121"/>
      <c r="L217" s="121"/>
      <c r="M217" s="121"/>
      <c r="N217" s="121" t="s">
        <v>230</v>
      </c>
      <c r="O217" s="145"/>
      <c r="P217" s="145"/>
      <c r="Q217" s="145"/>
      <c r="R217" s="145"/>
      <c r="S217" s="145"/>
      <c r="T217" s="145"/>
      <c r="U217" s="121"/>
      <c r="V217" s="121"/>
      <c r="W217" s="121"/>
      <c r="X217" s="121"/>
      <c r="Y217" s="121"/>
      <c r="Z217" s="121"/>
      <c r="AA217" s="121" t="s">
        <v>623</v>
      </c>
      <c r="AB217" s="121" t="s">
        <v>639</v>
      </c>
      <c r="AC217" s="121"/>
      <c r="AD217" s="121"/>
      <c r="AE217" s="121"/>
      <c r="AF217" s="121"/>
      <c r="AG217" s="121"/>
      <c r="AH217" s="121"/>
      <c r="AI217" s="121"/>
    </row>
    <row r="218" spans="1:35" s="95" customFormat="1" ht="12.95" customHeight="1" x14ac:dyDescent="0.2">
      <c r="A218" s="59"/>
      <c r="B218" s="59"/>
      <c r="C218" s="63"/>
      <c r="D218" s="64" t="s">
        <v>650</v>
      </c>
      <c r="E218" s="62">
        <v>0</v>
      </c>
      <c r="F218" s="62">
        <v>0</v>
      </c>
      <c r="G218" s="62">
        <v>0</v>
      </c>
      <c r="H218" s="62">
        <v>0</v>
      </c>
      <c r="I218" s="62">
        <v>0</v>
      </c>
      <c r="J218" s="62">
        <v>0</v>
      </c>
      <c r="K218" s="121"/>
      <c r="L218" s="121"/>
      <c r="M218" s="121"/>
      <c r="N218" s="121" t="s">
        <v>230</v>
      </c>
      <c r="O218" s="145"/>
      <c r="P218" s="145"/>
      <c r="Q218" s="145"/>
      <c r="R218" s="145"/>
      <c r="S218" s="145"/>
      <c r="T218" s="145"/>
      <c r="U218" s="121"/>
      <c r="V218" s="121"/>
      <c r="W218" s="121"/>
      <c r="X218" s="121"/>
      <c r="Y218" s="121"/>
      <c r="Z218" s="121"/>
      <c r="AA218" s="121" t="s">
        <v>624</v>
      </c>
      <c r="AB218" s="121" t="s">
        <v>638</v>
      </c>
      <c r="AC218" s="121"/>
      <c r="AD218" s="121"/>
      <c r="AE218" s="121"/>
      <c r="AF218" s="121"/>
      <c r="AG218" s="121"/>
      <c r="AH218" s="121"/>
      <c r="AI218" s="121"/>
    </row>
    <row r="219" spans="1:35" s="95" customFormat="1" ht="12.95" customHeight="1" x14ac:dyDescent="0.2">
      <c r="A219" s="59"/>
      <c r="B219" s="59"/>
      <c r="C219" s="63"/>
      <c r="D219" s="64" t="s">
        <v>651</v>
      </c>
      <c r="E219" s="62">
        <v>0</v>
      </c>
      <c r="F219" s="62">
        <v>0</v>
      </c>
      <c r="G219" s="62">
        <v>0</v>
      </c>
      <c r="H219" s="62">
        <v>0</v>
      </c>
      <c r="I219" s="62">
        <v>0</v>
      </c>
      <c r="J219" s="62">
        <v>0</v>
      </c>
      <c r="K219" s="121"/>
      <c r="L219" s="121"/>
      <c r="M219" s="121"/>
      <c r="N219" s="121" t="s">
        <v>230</v>
      </c>
      <c r="O219" s="145"/>
      <c r="P219" s="145"/>
      <c r="Q219" s="145"/>
      <c r="R219" s="145"/>
      <c r="S219" s="145"/>
      <c r="T219" s="145"/>
      <c r="U219" s="121"/>
      <c r="V219" s="121"/>
      <c r="W219" s="121"/>
      <c r="X219" s="121"/>
      <c r="Y219" s="121"/>
      <c r="Z219" s="121"/>
      <c r="AA219" s="121" t="s">
        <v>625</v>
      </c>
      <c r="AB219" s="121" t="s">
        <v>640</v>
      </c>
      <c r="AC219" s="121"/>
      <c r="AD219" s="121"/>
      <c r="AE219" s="121"/>
      <c r="AF219" s="121"/>
      <c r="AG219" s="121"/>
      <c r="AH219" s="121"/>
      <c r="AI219" s="121"/>
    </row>
    <row r="220" spans="1:35" s="95" customFormat="1" ht="12.95" customHeight="1" x14ac:dyDescent="0.2">
      <c r="A220" s="114"/>
      <c r="B220" s="121"/>
      <c r="C220" s="63" t="s">
        <v>652</v>
      </c>
      <c r="D220" s="63"/>
      <c r="E220" s="62">
        <v>0</v>
      </c>
      <c r="F220" s="62">
        <v>0</v>
      </c>
      <c r="G220" s="62">
        <v>0</v>
      </c>
      <c r="H220" s="62">
        <v>0</v>
      </c>
      <c r="I220" s="62">
        <v>0</v>
      </c>
      <c r="J220" s="62">
        <v>0</v>
      </c>
      <c r="K220" s="121"/>
      <c r="L220" s="121"/>
      <c r="M220" s="121"/>
      <c r="N220" s="121" t="s">
        <v>230</v>
      </c>
      <c r="O220" s="145" t="b">
        <f>E220&lt;=E45</f>
        <v>1</v>
      </c>
      <c r="P220" s="145" t="b">
        <f t="shared" ref="P220:T221" si="59">F220&lt;=F45</f>
        <v>1</v>
      </c>
      <c r="Q220" s="145" t="b">
        <f t="shared" si="59"/>
        <v>1</v>
      </c>
      <c r="R220" s="145" t="b">
        <f t="shared" si="59"/>
        <v>1</v>
      </c>
      <c r="S220" s="145" t="b">
        <f t="shared" si="59"/>
        <v>1</v>
      </c>
      <c r="T220" s="145" t="b">
        <f t="shared" si="59"/>
        <v>1</v>
      </c>
      <c r="U220" s="121"/>
      <c r="V220" s="121"/>
      <c r="W220" s="121"/>
      <c r="X220" s="121"/>
      <c r="Y220" s="121"/>
      <c r="Z220" s="121"/>
      <c r="AA220" s="121" t="s">
        <v>626</v>
      </c>
      <c r="AB220" s="121" t="s">
        <v>641</v>
      </c>
      <c r="AC220" s="121"/>
      <c r="AD220" s="121"/>
      <c r="AE220" s="121"/>
      <c r="AF220" s="121"/>
      <c r="AG220" s="121"/>
      <c r="AH220" s="121"/>
      <c r="AI220" s="121"/>
    </row>
    <row r="221" spans="1:35" s="95" customFormat="1" ht="12.95" customHeight="1" x14ac:dyDescent="0.2">
      <c r="A221" s="114"/>
      <c r="B221" s="121"/>
      <c r="C221" s="213" t="s">
        <v>617</v>
      </c>
      <c r="D221" s="213"/>
      <c r="E221" s="62">
        <v>0</v>
      </c>
      <c r="F221" s="62">
        <v>0</v>
      </c>
      <c r="G221" s="62">
        <v>0</v>
      </c>
      <c r="H221" s="62">
        <v>0</v>
      </c>
      <c r="I221" s="62">
        <v>0</v>
      </c>
      <c r="J221" s="62">
        <v>0</v>
      </c>
      <c r="K221" s="121"/>
      <c r="L221" s="121"/>
      <c r="M221" s="121"/>
      <c r="N221" s="121" t="s">
        <v>230</v>
      </c>
      <c r="O221" s="145" t="b">
        <f t="shared" ref="O221" si="60">E221&lt;=E46</f>
        <v>1</v>
      </c>
      <c r="P221" s="145" t="b">
        <f t="shared" si="59"/>
        <v>1</v>
      </c>
      <c r="Q221" s="145" t="b">
        <f t="shared" si="59"/>
        <v>1</v>
      </c>
      <c r="R221" s="145" t="b">
        <f t="shared" si="59"/>
        <v>1</v>
      </c>
      <c r="S221" s="145" t="b">
        <f t="shared" si="59"/>
        <v>1</v>
      </c>
      <c r="T221" s="145" t="b">
        <f t="shared" si="59"/>
        <v>1</v>
      </c>
      <c r="U221" s="121"/>
      <c r="V221" s="121"/>
      <c r="W221" s="121"/>
      <c r="X221" s="121"/>
      <c r="Y221" s="121"/>
      <c r="Z221" s="121"/>
      <c r="AA221" s="121" t="s">
        <v>627</v>
      </c>
      <c r="AB221" s="121" t="s">
        <v>642</v>
      </c>
      <c r="AC221" s="121"/>
      <c r="AD221" s="121"/>
      <c r="AE221" s="121"/>
      <c r="AF221" s="121"/>
      <c r="AG221" s="121"/>
      <c r="AH221" s="121"/>
      <c r="AI221" s="121"/>
    </row>
    <row r="222" spans="1:35" s="95" customFormat="1" ht="12.95" customHeight="1" x14ac:dyDescent="0.2">
      <c r="A222" s="114"/>
      <c r="B222" s="121"/>
      <c r="C222" s="213" t="s">
        <v>653</v>
      </c>
      <c r="D222" s="213"/>
      <c r="E222" s="62">
        <v>0</v>
      </c>
      <c r="F222" s="62">
        <v>0</v>
      </c>
      <c r="G222" s="62">
        <v>0</v>
      </c>
      <c r="H222" s="62">
        <v>0</v>
      </c>
      <c r="I222" s="62">
        <v>0</v>
      </c>
      <c r="J222" s="62">
        <v>0</v>
      </c>
      <c r="K222" s="121"/>
      <c r="L222" s="121"/>
      <c r="M222" s="121"/>
      <c r="N222" s="121" t="s">
        <v>230</v>
      </c>
      <c r="O222" s="145" t="b">
        <f>E222&lt;=E48</f>
        <v>1</v>
      </c>
      <c r="P222" s="145" t="b">
        <f t="shared" ref="P222:T222" si="61">F222&lt;=F48</f>
        <v>1</v>
      </c>
      <c r="Q222" s="145" t="b">
        <f t="shared" si="61"/>
        <v>1</v>
      </c>
      <c r="R222" s="145" t="b">
        <f t="shared" si="61"/>
        <v>1</v>
      </c>
      <c r="S222" s="145" t="b">
        <f t="shared" si="61"/>
        <v>1</v>
      </c>
      <c r="T222" s="145" t="b">
        <f t="shared" si="61"/>
        <v>1</v>
      </c>
      <c r="U222" s="121"/>
      <c r="V222" s="121"/>
      <c r="W222" s="121"/>
      <c r="X222" s="121"/>
      <c r="Y222" s="121"/>
      <c r="Z222" s="121"/>
      <c r="AA222" s="121" t="s">
        <v>628</v>
      </c>
      <c r="AB222" s="121" t="s">
        <v>643</v>
      </c>
      <c r="AC222" s="121"/>
      <c r="AD222" s="121"/>
      <c r="AE222" s="121"/>
      <c r="AF222" s="121"/>
      <c r="AG222" s="121"/>
      <c r="AH222" s="121"/>
      <c r="AI222" s="121"/>
    </row>
    <row r="223" spans="1:35" s="95" customFormat="1" ht="12.95" customHeight="1" x14ac:dyDescent="0.2">
      <c r="A223" s="114"/>
      <c r="B223" s="121"/>
      <c r="C223" s="213" t="s">
        <v>614</v>
      </c>
      <c r="D223" s="213"/>
      <c r="E223" s="62">
        <v>0</v>
      </c>
      <c r="F223" s="62">
        <v>0</v>
      </c>
      <c r="G223" s="62">
        <v>0</v>
      </c>
      <c r="H223" s="62">
        <v>0</v>
      </c>
      <c r="I223" s="62">
        <v>0</v>
      </c>
      <c r="J223" s="62">
        <v>0</v>
      </c>
      <c r="K223" s="121"/>
      <c r="L223" s="121"/>
      <c r="M223" s="121"/>
      <c r="N223" s="121" t="s">
        <v>230</v>
      </c>
      <c r="O223" s="145" t="b">
        <f t="shared" ref="O223:T223" si="62">E223&lt;=E75</f>
        <v>1</v>
      </c>
      <c r="P223" s="145" t="b">
        <f t="shared" si="62"/>
        <v>1</v>
      </c>
      <c r="Q223" s="145" t="b">
        <f t="shared" si="62"/>
        <v>1</v>
      </c>
      <c r="R223" s="145" t="b">
        <f t="shared" si="62"/>
        <v>1</v>
      </c>
      <c r="S223" s="145" t="b">
        <f t="shared" si="62"/>
        <v>1</v>
      </c>
      <c r="T223" s="145" t="b">
        <f t="shared" si="62"/>
        <v>1</v>
      </c>
      <c r="U223" s="121"/>
      <c r="V223" s="121"/>
      <c r="W223" s="121"/>
      <c r="X223" s="121"/>
      <c r="Y223" s="121"/>
      <c r="Z223" s="121"/>
      <c r="AA223" s="121" t="s">
        <v>629</v>
      </c>
      <c r="AB223" s="121" t="s">
        <v>644</v>
      </c>
      <c r="AC223" s="121"/>
      <c r="AD223" s="121"/>
      <c r="AE223" s="121"/>
      <c r="AF223" s="121"/>
      <c r="AG223" s="121"/>
      <c r="AH223" s="121"/>
      <c r="AI223" s="121"/>
    </row>
    <row r="224" spans="1:35" s="95" customFormat="1" ht="12.95" customHeight="1" x14ac:dyDescent="0.2">
      <c r="A224" s="114"/>
      <c r="B224" s="121"/>
      <c r="C224" s="213" t="s">
        <v>616</v>
      </c>
      <c r="D224" s="213"/>
      <c r="E224" s="62">
        <v>0</v>
      </c>
      <c r="F224" s="62">
        <v>0</v>
      </c>
      <c r="G224" s="62">
        <v>0</v>
      </c>
      <c r="H224" s="62">
        <v>0</v>
      </c>
      <c r="I224" s="62">
        <v>0</v>
      </c>
      <c r="J224" s="62">
        <v>0</v>
      </c>
      <c r="K224" s="121"/>
      <c r="L224" s="121"/>
      <c r="M224" s="121"/>
      <c r="N224" s="121" t="s">
        <v>230</v>
      </c>
      <c r="O224" s="145" t="b">
        <f t="shared" ref="O224:T224" si="63">E224&lt;=E103</f>
        <v>1</v>
      </c>
      <c r="P224" s="145" t="b">
        <f t="shared" si="63"/>
        <v>1</v>
      </c>
      <c r="Q224" s="145" t="b">
        <f t="shared" si="63"/>
        <v>1</v>
      </c>
      <c r="R224" s="145" t="b">
        <f t="shared" si="63"/>
        <v>1</v>
      </c>
      <c r="S224" s="145" t="b">
        <f t="shared" si="63"/>
        <v>1</v>
      </c>
      <c r="T224" s="145" t="b">
        <f t="shared" si="63"/>
        <v>1</v>
      </c>
      <c r="U224" s="121"/>
      <c r="V224" s="121"/>
      <c r="W224" s="121"/>
      <c r="X224" s="121"/>
      <c r="Y224" s="121"/>
      <c r="Z224" s="121"/>
      <c r="AA224" s="121" t="s">
        <v>630</v>
      </c>
      <c r="AB224" s="121" t="s">
        <v>645</v>
      </c>
      <c r="AC224" s="121"/>
      <c r="AD224" s="121"/>
      <c r="AE224" s="121"/>
      <c r="AF224" s="121"/>
      <c r="AG224" s="121"/>
      <c r="AH224" s="121"/>
      <c r="AI224" s="121"/>
    </row>
    <row r="225" spans="1:35" s="95" customFormat="1" ht="12.95" customHeight="1" x14ac:dyDescent="0.2">
      <c r="A225" s="114"/>
      <c r="B225" s="121"/>
      <c r="C225" s="213" t="s">
        <v>615</v>
      </c>
      <c r="D225" s="213"/>
      <c r="E225" s="62">
        <v>0</v>
      </c>
      <c r="F225" s="62">
        <v>0</v>
      </c>
      <c r="G225" s="62">
        <v>0</v>
      </c>
      <c r="H225" s="62">
        <v>0</v>
      </c>
      <c r="I225" s="62">
        <v>0</v>
      </c>
      <c r="J225" s="62">
        <v>0</v>
      </c>
      <c r="K225" s="121"/>
      <c r="L225" s="121"/>
      <c r="M225" s="121"/>
      <c r="N225" s="121" t="s">
        <v>230</v>
      </c>
      <c r="O225" s="145" t="b">
        <f t="shared" ref="O225:T225" si="64">E225&lt;=E110</f>
        <v>1</v>
      </c>
      <c r="P225" s="145" t="b">
        <f t="shared" si="64"/>
        <v>1</v>
      </c>
      <c r="Q225" s="145" t="b">
        <f t="shared" si="64"/>
        <v>1</v>
      </c>
      <c r="R225" s="145" t="b">
        <f t="shared" si="64"/>
        <v>1</v>
      </c>
      <c r="S225" s="145" t="b">
        <f t="shared" si="64"/>
        <v>1</v>
      </c>
      <c r="T225" s="145" t="b">
        <f t="shared" si="64"/>
        <v>1</v>
      </c>
      <c r="U225" s="121"/>
      <c r="V225" s="121"/>
      <c r="W225" s="121"/>
      <c r="X225" s="121"/>
      <c r="Y225" s="121"/>
      <c r="Z225" s="121"/>
      <c r="AA225" s="121" t="s">
        <v>631</v>
      </c>
      <c r="AB225" s="121" t="s">
        <v>646</v>
      </c>
      <c r="AC225" s="121"/>
      <c r="AD225" s="121"/>
      <c r="AE225" s="121"/>
      <c r="AF225" s="121"/>
      <c r="AG225" s="121"/>
      <c r="AH225" s="121"/>
      <c r="AI225" s="121"/>
    </row>
    <row r="226" spans="1:35" s="95" customFormat="1" ht="12.95" customHeight="1" x14ac:dyDescent="0.2">
      <c r="A226" s="114"/>
      <c r="B226" s="121"/>
      <c r="C226" s="213" t="s">
        <v>654</v>
      </c>
      <c r="D226" s="213"/>
      <c r="E226" s="62">
        <v>0</v>
      </c>
      <c r="F226" s="62">
        <v>0</v>
      </c>
      <c r="G226" s="62">
        <v>0</v>
      </c>
      <c r="H226" s="62">
        <v>0</v>
      </c>
      <c r="I226" s="62">
        <v>0</v>
      </c>
      <c r="J226" s="62">
        <v>0</v>
      </c>
      <c r="K226" s="121"/>
      <c r="L226" s="121"/>
      <c r="M226" s="121"/>
      <c r="N226" s="121" t="s">
        <v>230</v>
      </c>
      <c r="O226" s="145" t="b">
        <f>E226&lt;=E632</f>
        <v>1</v>
      </c>
      <c r="P226" s="145" t="b">
        <f t="shared" ref="P226:T226" si="65">F226&lt;=F632</f>
        <v>1</v>
      </c>
      <c r="Q226" s="145" t="b">
        <f t="shared" si="65"/>
        <v>1</v>
      </c>
      <c r="R226" s="145" t="b">
        <f t="shared" si="65"/>
        <v>1</v>
      </c>
      <c r="S226" s="145" t="b">
        <f t="shared" si="65"/>
        <v>1</v>
      </c>
      <c r="T226" s="145" t="b">
        <f t="shared" si="65"/>
        <v>1</v>
      </c>
      <c r="U226" s="121"/>
      <c r="V226" s="121"/>
      <c r="W226" s="121"/>
      <c r="X226" s="121"/>
      <c r="Y226" s="121"/>
      <c r="Z226" s="121"/>
      <c r="AA226" s="121" t="s">
        <v>632</v>
      </c>
      <c r="AB226" s="121" t="s">
        <v>647</v>
      </c>
      <c r="AC226" s="121"/>
      <c r="AD226" s="121"/>
      <c r="AE226" s="121"/>
      <c r="AF226" s="121"/>
      <c r="AG226" s="121"/>
      <c r="AH226" s="121"/>
      <c r="AI226" s="121"/>
    </row>
    <row r="227" spans="1:35" s="95" customFormat="1" ht="12.75" customHeight="1" thickBot="1" x14ac:dyDescent="0.25">
      <c r="A227" s="122"/>
      <c r="B227" s="122"/>
      <c r="C227" s="68" t="s">
        <v>656</v>
      </c>
      <c r="D227" s="68"/>
      <c r="E227" s="69">
        <v>0</v>
      </c>
      <c r="F227" s="69">
        <v>0</v>
      </c>
      <c r="G227" s="69">
        <v>0</v>
      </c>
      <c r="H227" s="69">
        <v>0</v>
      </c>
      <c r="I227" s="69">
        <v>0</v>
      </c>
      <c r="J227" s="69">
        <v>0</v>
      </c>
      <c r="K227" s="121"/>
      <c r="L227" s="121"/>
      <c r="M227" s="121"/>
      <c r="N227" s="121" t="s">
        <v>230</v>
      </c>
      <c r="O227" s="145"/>
      <c r="P227" s="145"/>
      <c r="Q227" s="145"/>
      <c r="R227" s="145"/>
      <c r="S227" s="145"/>
      <c r="T227" s="145"/>
      <c r="U227" s="121"/>
      <c r="V227" s="121"/>
      <c r="W227" s="121"/>
      <c r="X227" s="121"/>
      <c r="Y227" s="121"/>
      <c r="Z227" s="121"/>
      <c r="AA227" s="121" t="s">
        <v>633</v>
      </c>
      <c r="AB227" s="121" t="s">
        <v>648</v>
      </c>
      <c r="AC227" s="121"/>
      <c r="AD227" s="121"/>
      <c r="AE227" s="121"/>
      <c r="AF227" s="121"/>
      <c r="AG227" s="121"/>
      <c r="AH227" s="121"/>
      <c r="AI227" s="121"/>
    </row>
  </sheetData>
  <mergeCells count="6">
    <mergeCell ref="C215:D215"/>
    <mergeCell ref="C196:D196"/>
    <mergeCell ref="A5:D5"/>
    <mergeCell ref="A6:D6"/>
    <mergeCell ref="A7:D7"/>
    <mergeCell ref="A194:D194"/>
  </mergeCells>
  <conditionalFormatting sqref="E193:J193">
    <cfRule type="cellIs" dxfId="2" priority="1" operator="notEqual">
      <formula>0</formula>
    </cfRule>
  </conditionalFormatting>
  <dataValidations count="5">
    <dataValidation operator="greaterThanOrEqual" allowBlank="1" showInputMessage="1" showErrorMessage="1" sqref="E193:J194"/>
    <dataValidation type="list" allowBlank="1" showErrorMessage="1" errorTitle="Expenditure Code" error="Please select a code from the drop-down list. Valid codes include:_x000a__x000a_i) Forecasts_x000a_ii) Budget forecasts_x000a_iii) Budget proposal_x000a_iv) Initial budget appropriations_x000a_v) Final budget appropriations_x000a_vi) Obligations_x000a_vii) Actual outlays" sqref="E6:J6">
      <formula1>"i) Forecasts,ii) Budget forecasts,iii) Budget proposal,iv) Initial budget appropriations,v) Final budget appropriations,vi) Obligations,vii) Actual outlays"</formula1>
    </dataValidation>
    <dataValidation type="list" allowBlank="1" showInputMessage="1" showErrorMessage="1" errorTitle="Number of decimals" error="Please choose the number of decimals from the drop down menu" sqref="J2">
      <formula1>"0,1,2,3,4"</formula1>
    </dataValidation>
    <dataValidation type="list" allowBlank="1" showErrorMessage="1" errorTitle="Fiscal Year" error="Please choose the fiscal starting year from the drop-down list." sqref="E7:J7">
      <formula1>"Jan,Feb,Mar,Apr,May,Jun,Jul,Aug,Sep,Oct,Nov,Dec"</formula1>
    </dataValidation>
    <dataValidation type="decimal" operator="greaterThanOrEqual" allowBlank="1" showInputMessage="1" showErrorMessage="1" error="Only positive entries allowed." sqref="E8:J192 E195:J227">
      <formula1>0</formula1>
    </dataValidation>
  </dataValidations>
  <pageMargins left="0.74803149606299213" right="0.74803149606299213" top="0.53" bottom="0.39" header="0.51181102362204722" footer="0.38"/>
  <pageSetup paperSize="9" scale="61" fitToHeight="13" orientation="landscape" r:id="rId1"/>
  <headerFooter alignWithMargins="0"/>
  <rowBreaks count="1" manualBreakCount="1">
    <brk id="72"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6" r:id="rId4" name="Button 6">
              <controlPr defaultSize="0" print="0" autoFill="0" autoPict="0" macro="[0]!run_checks">
                <anchor moveWithCells="1" sizeWithCells="1">
                  <from>
                    <xdr:col>8</xdr:col>
                    <xdr:colOff>28575</xdr:colOff>
                    <xdr:row>0</xdr:row>
                    <xdr:rowOff>85725</xdr:rowOff>
                  </from>
                  <to>
                    <xdr:col>9</xdr:col>
                    <xdr:colOff>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56"/>
  </sheetPr>
  <dimension ref="A1:AI227"/>
  <sheetViews>
    <sheetView showGridLines="0" zoomScaleNormal="100" zoomScaleSheetLayoutView="70" workbookViewId="0">
      <pane xSplit="4" ySplit="5" topLeftCell="E6" activePane="bottomRight" state="frozen"/>
      <selection activeCell="J5" sqref="J5"/>
      <selection pane="topRight" activeCell="J5" sqref="J5"/>
      <selection pane="bottomLeft" activeCell="J5" sqref="J5"/>
      <selection pane="bottomRight" activeCell="F3" sqref="F3"/>
    </sheetView>
  </sheetViews>
  <sheetFormatPr defaultRowHeight="12.75" x14ac:dyDescent="0.2"/>
  <cols>
    <col min="1" max="3" width="2.140625" style="8" customWidth="1"/>
    <col min="4" max="4" width="60.7109375" style="8" customWidth="1"/>
    <col min="5" max="10" width="14.42578125" style="8" customWidth="1"/>
    <col min="11" max="12" width="9.42578125" style="8" customWidth="1"/>
    <col min="13" max="13" width="2.7109375" style="7" hidden="1" customWidth="1"/>
    <col min="14" max="14" width="9.42578125" style="8" hidden="1" customWidth="1"/>
    <col min="15" max="15" width="13.85546875" style="7" hidden="1" customWidth="1"/>
    <col min="16" max="26" width="9.140625" hidden="1" customWidth="1"/>
    <col min="27" max="27" width="13.85546875" style="7" hidden="1" customWidth="1"/>
    <col min="28" max="28" width="55" hidden="1" customWidth="1"/>
  </cols>
  <sheetData>
    <row r="1" spans="1:35" s="194" customFormat="1" ht="15" x14ac:dyDescent="0.25">
      <c r="A1" s="48" t="s">
        <v>203</v>
      </c>
      <c r="B1" s="47"/>
      <c r="C1" s="47"/>
      <c r="D1" s="46"/>
      <c r="E1" s="131" t="s">
        <v>201</v>
      </c>
      <c r="F1" s="131"/>
      <c r="G1" s="3"/>
      <c r="H1" s="131"/>
      <c r="I1" s="131"/>
      <c r="J1" s="198" t="s">
        <v>231</v>
      </c>
      <c r="K1" s="199"/>
      <c r="L1" s="199"/>
      <c r="M1" s="200"/>
      <c r="N1" s="203" t="s">
        <v>233</v>
      </c>
      <c r="O1" s="113"/>
      <c r="P1" s="113"/>
      <c r="Q1" s="113"/>
      <c r="R1" s="113"/>
      <c r="S1" s="113"/>
      <c r="T1" s="113"/>
      <c r="U1" s="113"/>
      <c r="V1" s="113"/>
      <c r="W1" s="113"/>
      <c r="X1" s="113"/>
      <c r="Y1" s="113"/>
      <c r="Z1" s="113"/>
      <c r="AA1" s="208" t="s">
        <v>261</v>
      </c>
      <c r="AB1" s="113"/>
    </row>
    <row r="2" spans="1:35" s="194" customFormat="1" ht="15" x14ac:dyDescent="0.25">
      <c r="A2" s="49" t="s">
        <v>0</v>
      </c>
      <c r="B2" s="2"/>
      <c r="C2" s="2"/>
      <c r="D2" s="2"/>
      <c r="E2" s="130"/>
      <c r="F2" s="127" t="str">
        <f>+START!A4</f>
        <v>Country</v>
      </c>
      <c r="G2" s="3"/>
      <c r="H2" s="127"/>
      <c r="I2" s="130"/>
      <c r="J2" s="132">
        <v>3</v>
      </c>
      <c r="K2" s="199"/>
      <c r="L2" s="199"/>
      <c r="M2" s="200"/>
      <c r="N2" s="202"/>
      <c r="O2" s="113"/>
      <c r="P2" s="113" t="s">
        <v>228</v>
      </c>
      <c r="Q2" s="113"/>
      <c r="R2" s="113"/>
      <c r="S2" s="113"/>
      <c r="T2" s="113"/>
      <c r="U2" s="113"/>
      <c r="V2" s="113"/>
      <c r="W2" s="113"/>
      <c r="X2" s="113"/>
      <c r="Y2" s="113"/>
      <c r="Z2" s="113"/>
      <c r="AA2" s="208"/>
      <c r="AB2" s="113"/>
    </row>
    <row r="3" spans="1:35" s="194" customFormat="1" ht="6.75" customHeight="1" x14ac:dyDescent="0.2">
      <c r="A3" s="3"/>
      <c r="B3" s="3"/>
      <c r="C3" s="3"/>
      <c r="D3" s="3"/>
      <c r="E3" s="4"/>
      <c r="F3" s="4"/>
      <c r="G3" s="4"/>
      <c r="H3" s="4"/>
      <c r="I3" s="4"/>
      <c r="J3" s="4"/>
      <c r="K3" s="141"/>
      <c r="L3" s="141"/>
      <c r="M3" s="201"/>
      <c r="N3" s="206"/>
      <c r="O3" s="209"/>
      <c r="P3" s="113"/>
      <c r="Q3" s="113"/>
      <c r="R3" s="113"/>
      <c r="S3" s="113"/>
      <c r="T3" s="113"/>
      <c r="U3" s="113"/>
      <c r="V3" s="113"/>
      <c r="W3" s="113"/>
      <c r="X3" s="113"/>
      <c r="Y3" s="113"/>
      <c r="Z3" s="113"/>
      <c r="AA3" s="208"/>
      <c r="AB3" s="113"/>
    </row>
    <row r="4" spans="1:35" s="7" customFormat="1" x14ac:dyDescent="0.2">
      <c r="A4" s="89" t="s">
        <v>219</v>
      </c>
      <c r="B4" s="43"/>
      <c r="C4" s="43"/>
      <c r="D4" s="43"/>
      <c r="E4" s="44">
        <v>2015</v>
      </c>
      <c r="F4" s="44">
        <v>2016</v>
      </c>
      <c r="G4" s="44">
        <v>2017</v>
      </c>
      <c r="H4" s="44">
        <v>2018</v>
      </c>
      <c r="I4" s="44" t="s">
        <v>612</v>
      </c>
      <c r="J4" s="45" t="s">
        <v>662</v>
      </c>
      <c r="O4" s="7">
        <f t="shared" ref="O4:T4" si="0">E4</f>
        <v>2015</v>
      </c>
      <c r="P4" s="7">
        <f t="shared" si="0"/>
        <v>2016</v>
      </c>
      <c r="Q4" s="7">
        <f t="shared" si="0"/>
        <v>2017</v>
      </c>
      <c r="R4" s="7">
        <f t="shared" si="0"/>
        <v>2018</v>
      </c>
      <c r="S4" s="7" t="str">
        <f t="shared" si="0"/>
        <v>2019Est</v>
      </c>
      <c r="T4" s="7" t="str">
        <f t="shared" si="0"/>
        <v>2020Est</v>
      </c>
    </row>
    <row r="5" spans="1:35" s="7" customFormat="1" ht="23.25" customHeight="1" thickBot="1" x14ac:dyDescent="0.25">
      <c r="A5" s="238" t="s">
        <v>469</v>
      </c>
      <c r="B5" s="238"/>
      <c r="C5" s="238"/>
      <c r="D5" s="239"/>
      <c r="E5" s="196" t="s">
        <v>202</v>
      </c>
      <c r="F5" s="196" t="s">
        <v>202</v>
      </c>
      <c r="G5" s="196" t="s">
        <v>202</v>
      </c>
      <c r="H5" s="196" t="s">
        <v>202</v>
      </c>
      <c r="I5" s="196" t="s">
        <v>202</v>
      </c>
      <c r="J5" s="196" t="s">
        <v>202</v>
      </c>
      <c r="N5" s="88" t="s">
        <v>232</v>
      </c>
      <c r="O5" s="124">
        <f>VLOOKUP(J2,V7:W13,2,FALSE)</f>
        <v>1E-3</v>
      </c>
      <c r="P5" s="8"/>
    </row>
    <row r="6" spans="1:35" s="7" customFormat="1" ht="13.5" thickBot="1" x14ac:dyDescent="0.25">
      <c r="A6" s="240" t="s">
        <v>138</v>
      </c>
      <c r="B6" s="240"/>
      <c r="C6" s="240"/>
      <c r="D6" s="240"/>
      <c r="E6" s="154"/>
      <c r="F6" s="155"/>
      <c r="G6" s="155"/>
      <c r="H6" s="155"/>
      <c r="I6" s="155"/>
      <c r="J6" s="156"/>
      <c r="V6" s="129" t="s">
        <v>234</v>
      </c>
      <c r="W6" s="129" t="s">
        <v>232</v>
      </c>
    </row>
    <row r="7" spans="1:35" s="7" customFormat="1" ht="13.5" thickBot="1" x14ac:dyDescent="0.25">
      <c r="A7" s="240" t="s">
        <v>1</v>
      </c>
      <c r="B7" s="240"/>
      <c r="C7" s="240"/>
      <c r="D7" s="241"/>
      <c r="E7" s="90"/>
      <c r="F7" s="90"/>
      <c r="G7" s="90"/>
      <c r="H7" s="90"/>
      <c r="I7" s="90"/>
      <c r="J7" s="90"/>
      <c r="V7" s="128">
        <v>0</v>
      </c>
      <c r="W7" s="128">
        <v>1</v>
      </c>
    </row>
    <row r="8" spans="1:35" ht="20.100000000000001" customHeight="1" thickBot="1" x14ac:dyDescent="0.25">
      <c r="A8" s="10" t="s">
        <v>221</v>
      </c>
      <c r="B8" s="13"/>
      <c r="C8" s="13"/>
      <c r="D8" s="13"/>
      <c r="E8" s="35">
        <v>0</v>
      </c>
      <c r="F8" s="35">
        <v>0</v>
      </c>
      <c r="G8" s="35">
        <v>0</v>
      </c>
      <c r="H8" s="35">
        <v>0</v>
      </c>
      <c r="I8" s="35">
        <v>0</v>
      </c>
      <c r="J8" s="35">
        <v>0</v>
      </c>
      <c r="K8"/>
      <c r="L8"/>
      <c r="M8" s="151">
        <f>E9+E14+E31+E44+E51</f>
        <v>0</v>
      </c>
      <c r="N8" t="s">
        <v>229</v>
      </c>
      <c r="O8" t="b">
        <f>ROUND(ABS(E8-(E9+E14+E31+E44+E51)),$J$2)&lt;=$O$5</f>
        <v>1</v>
      </c>
      <c r="P8" t="b">
        <f t="shared" ref="P8:T8" si="1">ROUND(ABS(F8-(F9+F14+F31+F44+F51)),$J$2)&lt;=$O$5</f>
        <v>1</v>
      </c>
      <c r="Q8" t="b">
        <f t="shared" si="1"/>
        <v>1</v>
      </c>
      <c r="R8" t="b">
        <f t="shared" si="1"/>
        <v>1</v>
      </c>
      <c r="S8" t="b">
        <f t="shared" si="1"/>
        <v>1</v>
      </c>
      <c r="T8" t="b">
        <f t="shared" si="1"/>
        <v>1</v>
      </c>
      <c r="V8" s="137">
        <v>1</v>
      </c>
      <c r="W8" s="137">
        <v>0.1</v>
      </c>
      <c r="AA8" t="s">
        <v>262</v>
      </c>
      <c r="AB8" t="s">
        <v>502</v>
      </c>
      <c r="AI8" s="151"/>
    </row>
    <row r="9" spans="1:35" ht="12.95" customHeight="1" x14ac:dyDescent="0.2">
      <c r="A9" s="91"/>
      <c r="B9" s="14" t="s">
        <v>2</v>
      </c>
      <c r="C9" s="14"/>
      <c r="D9" s="15"/>
      <c r="E9" s="92">
        <v>0</v>
      </c>
      <c r="F9" s="92">
        <v>0</v>
      </c>
      <c r="G9" s="92">
        <v>0</v>
      </c>
      <c r="H9" s="92">
        <v>0</v>
      </c>
      <c r="I9" s="92">
        <v>0</v>
      </c>
      <c r="J9" s="92">
        <v>0</v>
      </c>
      <c r="K9"/>
      <c r="L9"/>
      <c r="M9" s="152">
        <f>SUM(E10:E13)</f>
        <v>0</v>
      </c>
      <c r="N9" s="95" t="s">
        <v>230</v>
      </c>
      <c r="O9" s="93" t="b">
        <f t="shared" ref="O9:T9" si="2">ROUND(ABS(E9-SUM(E10:E13)),$J$2)&lt;=$O$5</f>
        <v>1</v>
      </c>
      <c r="P9" s="93" t="b">
        <f t="shared" si="2"/>
        <v>1</v>
      </c>
      <c r="Q9" s="93" t="b">
        <f t="shared" si="2"/>
        <v>1</v>
      </c>
      <c r="R9" s="93" t="b">
        <f t="shared" si="2"/>
        <v>1</v>
      </c>
      <c r="S9" s="93" t="b">
        <f t="shared" si="2"/>
        <v>1</v>
      </c>
      <c r="T9" s="93" t="b">
        <f t="shared" si="2"/>
        <v>1</v>
      </c>
      <c r="U9" s="93"/>
      <c r="V9" s="138">
        <v>2</v>
      </c>
      <c r="W9" s="138">
        <v>0.01</v>
      </c>
      <c r="AA9" t="s">
        <v>263</v>
      </c>
      <c r="AB9" t="s">
        <v>503</v>
      </c>
      <c r="AI9" s="152"/>
    </row>
    <row r="10" spans="1:35" ht="12.95" customHeight="1" x14ac:dyDescent="0.2">
      <c r="A10" s="11"/>
      <c r="B10" s="21"/>
      <c r="C10" s="23" t="s">
        <v>3</v>
      </c>
      <c r="D10" s="50"/>
      <c r="E10" s="20">
        <v>0</v>
      </c>
      <c r="F10" s="20">
        <v>0</v>
      </c>
      <c r="G10" s="20">
        <v>0</v>
      </c>
      <c r="H10" s="20">
        <v>0</v>
      </c>
      <c r="I10" s="20">
        <v>0</v>
      </c>
      <c r="J10" s="20">
        <v>0</v>
      </c>
      <c r="K10"/>
      <c r="L10"/>
      <c r="M10"/>
      <c r="N10" s="95" t="s">
        <v>230</v>
      </c>
      <c r="O10"/>
      <c r="V10" s="137">
        <v>3</v>
      </c>
      <c r="W10" s="137">
        <v>1E-3</v>
      </c>
      <c r="AA10" t="s">
        <v>264</v>
      </c>
      <c r="AB10" t="s">
        <v>3</v>
      </c>
    </row>
    <row r="11" spans="1:35" ht="12.95" customHeight="1" x14ac:dyDescent="0.2">
      <c r="A11" s="11"/>
      <c r="B11" s="11"/>
      <c r="C11" s="23" t="s">
        <v>4</v>
      </c>
      <c r="D11" s="50"/>
      <c r="E11" s="20">
        <v>0</v>
      </c>
      <c r="F11" s="20">
        <v>0</v>
      </c>
      <c r="G11" s="20">
        <v>0</v>
      </c>
      <c r="H11" s="20">
        <v>0</v>
      </c>
      <c r="I11" s="20">
        <v>0</v>
      </c>
      <c r="J11" s="20">
        <v>0</v>
      </c>
      <c r="K11"/>
      <c r="L11"/>
      <c r="M11"/>
      <c r="N11" s="95" t="s">
        <v>230</v>
      </c>
      <c r="O11"/>
      <c r="V11" s="137">
        <v>4</v>
      </c>
      <c r="W11" s="137">
        <v>1E-4</v>
      </c>
      <c r="AA11" t="s">
        <v>265</v>
      </c>
      <c r="AB11" t="s">
        <v>4</v>
      </c>
    </row>
    <row r="12" spans="1:35" ht="12.95" customHeight="1" x14ac:dyDescent="0.2">
      <c r="A12" s="11"/>
      <c r="B12" s="11"/>
      <c r="C12" s="23" t="s">
        <v>5</v>
      </c>
      <c r="D12" s="50"/>
      <c r="E12" s="20">
        <v>0</v>
      </c>
      <c r="F12" s="20">
        <v>0</v>
      </c>
      <c r="G12" s="20">
        <v>0</v>
      </c>
      <c r="H12" s="20">
        <v>0</v>
      </c>
      <c r="I12" s="20">
        <v>0</v>
      </c>
      <c r="J12" s="20">
        <v>0</v>
      </c>
      <c r="K12"/>
      <c r="L12"/>
      <c r="M12"/>
      <c r="N12" s="95" t="s">
        <v>230</v>
      </c>
      <c r="O12"/>
      <c r="V12" s="137">
        <v>5</v>
      </c>
      <c r="W12" s="137">
        <v>1.0000000000000001E-5</v>
      </c>
      <c r="AA12" t="s">
        <v>266</v>
      </c>
      <c r="AB12" t="s">
        <v>5</v>
      </c>
    </row>
    <row r="13" spans="1:35" ht="12.95" customHeight="1" x14ac:dyDescent="0.2">
      <c r="A13" s="11"/>
      <c r="B13" s="22"/>
      <c r="C13" s="23" t="s">
        <v>137</v>
      </c>
      <c r="D13" s="50"/>
      <c r="E13" s="20">
        <v>0</v>
      </c>
      <c r="F13" s="20">
        <v>0</v>
      </c>
      <c r="G13" s="20">
        <v>0</v>
      </c>
      <c r="H13" s="20">
        <v>0</v>
      </c>
      <c r="I13" s="20">
        <v>0</v>
      </c>
      <c r="J13" s="20">
        <v>0</v>
      </c>
      <c r="K13"/>
      <c r="L13"/>
      <c r="M13"/>
      <c r="N13" s="95" t="s">
        <v>230</v>
      </c>
      <c r="O13"/>
      <c r="V13" s="137">
        <v>6</v>
      </c>
      <c r="W13" s="137">
        <v>9.9999999999999995E-7</v>
      </c>
      <c r="AA13" t="s">
        <v>267</v>
      </c>
      <c r="AB13" t="s">
        <v>137</v>
      </c>
    </row>
    <row r="14" spans="1:35" ht="12.95" customHeight="1" x14ac:dyDescent="0.2">
      <c r="A14" s="94"/>
      <c r="B14" s="16" t="s">
        <v>6</v>
      </c>
      <c r="C14" s="17"/>
      <c r="D14" s="18"/>
      <c r="E14" s="34">
        <v>0</v>
      </c>
      <c r="F14" s="34">
        <v>0</v>
      </c>
      <c r="G14" s="34">
        <v>0</v>
      </c>
      <c r="H14" s="34">
        <v>0</v>
      </c>
      <c r="I14" s="34">
        <v>0</v>
      </c>
      <c r="J14" s="34">
        <v>0</v>
      </c>
      <c r="K14"/>
      <c r="L14"/>
      <c r="M14" s="151">
        <f>E15+E19+E25+E30</f>
        <v>0</v>
      </c>
      <c r="N14" s="95" t="s">
        <v>230</v>
      </c>
      <c r="O14" s="93" t="b">
        <f t="shared" ref="O14:T14" si="3">ROUND(ABS(E14-(E15+E19+E25+E30)),$J$2)&lt;=$O$5</f>
        <v>1</v>
      </c>
      <c r="P14" s="93" t="b">
        <f t="shared" si="3"/>
        <v>1</v>
      </c>
      <c r="Q14" s="93" t="b">
        <f t="shared" si="3"/>
        <v>1</v>
      </c>
      <c r="R14" s="93" t="b">
        <f t="shared" si="3"/>
        <v>1</v>
      </c>
      <c r="S14" s="93" t="b">
        <f t="shared" si="3"/>
        <v>1</v>
      </c>
      <c r="T14" s="93" t="b">
        <f t="shared" si="3"/>
        <v>1</v>
      </c>
      <c r="U14" s="93"/>
      <c r="V14" s="93"/>
      <c r="W14" s="93"/>
      <c r="AA14" t="s">
        <v>268</v>
      </c>
      <c r="AB14" t="s">
        <v>504</v>
      </c>
      <c r="AI14" s="151"/>
    </row>
    <row r="15" spans="1:35" ht="12.95" customHeight="1" x14ac:dyDescent="0.2">
      <c r="A15" s="11"/>
      <c r="B15" s="21"/>
      <c r="C15" s="23" t="s">
        <v>7</v>
      </c>
      <c r="D15" s="50"/>
      <c r="E15" s="20">
        <v>0</v>
      </c>
      <c r="F15" s="20">
        <v>0</v>
      </c>
      <c r="G15" s="20">
        <v>0</v>
      </c>
      <c r="H15" s="20">
        <v>0</v>
      </c>
      <c r="I15" s="20">
        <v>0</v>
      </c>
      <c r="J15" s="20">
        <v>0</v>
      </c>
      <c r="K15"/>
      <c r="L15"/>
      <c r="M15" s="152">
        <f>SUM(E16:E18)</f>
        <v>0</v>
      </c>
      <c r="N15" s="95" t="s">
        <v>230</v>
      </c>
      <c r="O15" s="95" t="b">
        <f t="shared" ref="O15:T15" si="4">ROUND(ABS(E15-SUM(E16:E18)),$J$2)&lt;=$O$5</f>
        <v>1</v>
      </c>
      <c r="P15" s="95" t="b">
        <f t="shared" si="4"/>
        <v>1</v>
      </c>
      <c r="Q15" s="95" t="b">
        <f t="shared" si="4"/>
        <v>1</v>
      </c>
      <c r="R15" s="95" t="b">
        <f t="shared" si="4"/>
        <v>1</v>
      </c>
      <c r="S15" s="95" t="b">
        <f t="shared" si="4"/>
        <v>1</v>
      </c>
      <c r="T15" s="95" t="b">
        <f t="shared" si="4"/>
        <v>1</v>
      </c>
      <c r="U15" s="95"/>
      <c r="V15" s="95"/>
      <c r="W15" s="95"/>
      <c r="AA15" t="s">
        <v>269</v>
      </c>
      <c r="AB15" t="s">
        <v>7</v>
      </c>
      <c r="AI15" s="152"/>
    </row>
    <row r="16" spans="1:35" ht="12.95" customHeight="1" x14ac:dyDescent="0.2">
      <c r="A16" s="11"/>
      <c r="B16" s="11"/>
      <c r="C16" s="21"/>
      <c r="D16" s="50" t="s">
        <v>8</v>
      </c>
      <c r="E16" s="20">
        <v>0</v>
      </c>
      <c r="F16" s="20">
        <v>0</v>
      </c>
      <c r="G16" s="20">
        <v>0</v>
      </c>
      <c r="H16" s="20">
        <v>0</v>
      </c>
      <c r="I16" s="20">
        <v>0</v>
      </c>
      <c r="J16" s="20">
        <v>0</v>
      </c>
      <c r="K16"/>
      <c r="L16"/>
      <c r="M16"/>
      <c r="N16" s="95" t="s">
        <v>230</v>
      </c>
      <c r="O16" s="95"/>
      <c r="P16" s="95"/>
      <c r="Q16" s="95"/>
      <c r="R16" s="95"/>
      <c r="S16" s="95"/>
      <c r="T16" s="95"/>
      <c r="U16" s="95"/>
      <c r="V16" s="95"/>
      <c r="W16" s="95"/>
      <c r="AA16" t="s">
        <v>270</v>
      </c>
      <c r="AB16" t="s">
        <v>505</v>
      </c>
    </row>
    <row r="17" spans="1:35" ht="12.95" customHeight="1" x14ac:dyDescent="0.2">
      <c r="A17" s="11"/>
      <c r="B17" s="11"/>
      <c r="C17" s="11"/>
      <c r="D17" s="50" t="s">
        <v>9</v>
      </c>
      <c r="E17" s="20">
        <v>0</v>
      </c>
      <c r="F17" s="20">
        <v>0</v>
      </c>
      <c r="G17" s="20">
        <v>0</v>
      </c>
      <c r="H17" s="20">
        <v>0</v>
      </c>
      <c r="I17" s="20">
        <v>0</v>
      </c>
      <c r="J17" s="20">
        <v>0</v>
      </c>
      <c r="K17"/>
      <c r="L17"/>
      <c r="M17"/>
      <c r="N17" s="95" t="s">
        <v>230</v>
      </c>
      <c r="O17" s="95"/>
      <c r="P17" s="95"/>
      <c r="Q17" s="95"/>
      <c r="R17" s="95"/>
      <c r="S17" s="95"/>
      <c r="T17" s="95"/>
      <c r="U17" s="95"/>
      <c r="V17" s="95"/>
      <c r="W17" s="95"/>
      <c r="AA17" t="s">
        <v>271</v>
      </c>
      <c r="AB17" t="s">
        <v>506</v>
      </c>
    </row>
    <row r="18" spans="1:35" ht="12.95" customHeight="1" x14ac:dyDescent="0.2">
      <c r="A18" s="11"/>
      <c r="B18" s="11"/>
      <c r="C18" s="22"/>
      <c r="D18" s="50" t="s">
        <v>139</v>
      </c>
      <c r="E18" s="20">
        <v>0</v>
      </c>
      <c r="F18" s="20">
        <v>0</v>
      </c>
      <c r="G18" s="20">
        <v>0</v>
      </c>
      <c r="H18" s="20">
        <v>0</v>
      </c>
      <c r="I18" s="20">
        <v>0</v>
      </c>
      <c r="J18" s="20">
        <v>0</v>
      </c>
      <c r="K18"/>
      <c r="L18"/>
      <c r="M18"/>
      <c r="N18" s="95" t="s">
        <v>230</v>
      </c>
      <c r="O18" s="95"/>
      <c r="P18" s="95"/>
      <c r="Q18" s="95"/>
      <c r="R18" s="95"/>
      <c r="S18" s="95"/>
      <c r="T18" s="95"/>
      <c r="U18" s="95"/>
      <c r="V18" s="95"/>
      <c r="W18" s="95"/>
      <c r="AA18" t="s">
        <v>272</v>
      </c>
      <c r="AB18" t="s">
        <v>507</v>
      </c>
    </row>
    <row r="19" spans="1:35" ht="12.95" customHeight="1" x14ac:dyDescent="0.2">
      <c r="A19" s="11"/>
      <c r="B19" s="11"/>
      <c r="C19" s="23" t="s">
        <v>10</v>
      </c>
      <c r="D19" s="50"/>
      <c r="E19" s="20">
        <v>0</v>
      </c>
      <c r="F19" s="20">
        <v>0</v>
      </c>
      <c r="G19" s="20">
        <v>0</v>
      </c>
      <c r="H19" s="20">
        <v>0</v>
      </c>
      <c r="I19" s="20">
        <v>0</v>
      </c>
      <c r="J19" s="20">
        <v>0</v>
      </c>
      <c r="K19"/>
      <c r="L19"/>
      <c r="M19" s="152">
        <f>SUM(E20:E24)</f>
        <v>0</v>
      </c>
      <c r="N19" s="95" t="s">
        <v>230</v>
      </c>
      <c r="O19" s="95" t="b">
        <f t="shared" ref="O19:T19" si="5">ROUND(ABS(E19-SUM(E20:E24)),$J$2)&lt;=$O$5</f>
        <v>1</v>
      </c>
      <c r="P19" s="95" t="b">
        <f t="shared" si="5"/>
        <v>1</v>
      </c>
      <c r="Q19" s="95" t="b">
        <f t="shared" si="5"/>
        <v>1</v>
      </c>
      <c r="R19" s="95" t="b">
        <f t="shared" si="5"/>
        <v>1</v>
      </c>
      <c r="S19" s="95" t="b">
        <f t="shared" si="5"/>
        <v>1</v>
      </c>
      <c r="T19" s="95" t="b">
        <f t="shared" si="5"/>
        <v>1</v>
      </c>
      <c r="U19" s="95"/>
      <c r="V19" s="95"/>
      <c r="W19" s="95"/>
      <c r="AA19" t="s">
        <v>273</v>
      </c>
      <c r="AB19" t="s">
        <v>274</v>
      </c>
      <c r="AI19" s="152"/>
    </row>
    <row r="20" spans="1:35" ht="24" customHeight="1" x14ac:dyDescent="0.2">
      <c r="A20" s="11"/>
      <c r="B20" s="11"/>
      <c r="C20" s="21"/>
      <c r="D20" s="50" t="s">
        <v>129</v>
      </c>
      <c r="E20" s="20">
        <v>0</v>
      </c>
      <c r="F20" s="20">
        <v>0</v>
      </c>
      <c r="G20" s="20">
        <v>0</v>
      </c>
      <c r="H20" s="20">
        <v>0</v>
      </c>
      <c r="I20" s="20">
        <v>0</v>
      </c>
      <c r="J20" s="20">
        <v>0</v>
      </c>
      <c r="K20"/>
      <c r="L20"/>
      <c r="M20"/>
      <c r="N20" s="95" t="s">
        <v>230</v>
      </c>
      <c r="O20" s="95"/>
      <c r="P20" s="95"/>
      <c r="Q20" s="95"/>
      <c r="R20" s="95"/>
      <c r="S20" s="95"/>
      <c r="T20" s="95"/>
      <c r="U20" s="95"/>
      <c r="V20" s="95"/>
      <c r="W20" s="95"/>
      <c r="AA20" t="s">
        <v>275</v>
      </c>
      <c r="AB20" t="s">
        <v>508</v>
      </c>
    </row>
    <row r="21" spans="1:35" ht="12.95" customHeight="1" x14ac:dyDescent="0.2">
      <c r="A21" s="11"/>
      <c r="B21" s="11"/>
      <c r="C21" s="11"/>
      <c r="D21" s="50" t="s">
        <v>11</v>
      </c>
      <c r="E21" s="20">
        <v>0</v>
      </c>
      <c r="F21" s="20">
        <v>0</v>
      </c>
      <c r="G21" s="20">
        <v>0</v>
      </c>
      <c r="H21" s="20">
        <v>0</v>
      </c>
      <c r="I21" s="20">
        <v>0</v>
      </c>
      <c r="J21" s="20">
        <v>0</v>
      </c>
      <c r="K21"/>
      <c r="L21"/>
      <c r="M21"/>
      <c r="N21" s="95" t="s">
        <v>230</v>
      </c>
      <c r="O21" s="95"/>
      <c r="P21" s="95"/>
      <c r="Q21" s="95"/>
      <c r="R21" s="95"/>
      <c r="S21" s="95"/>
      <c r="T21" s="95"/>
      <c r="U21" s="95"/>
      <c r="V21" s="95"/>
      <c r="W21" s="95"/>
      <c r="AA21" t="s">
        <v>276</v>
      </c>
      <c r="AB21" t="s">
        <v>509</v>
      </c>
    </row>
    <row r="22" spans="1:35" ht="12.95" customHeight="1" x14ac:dyDescent="0.2">
      <c r="A22" s="11"/>
      <c r="B22" s="11"/>
      <c r="C22" s="11"/>
      <c r="D22" s="50" t="s">
        <v>12</v>
      </c>
      <c r="E22" s="20">
        <v>0</v>
      </c>
      <c r="F22" s="20">
        <v>0</v>
      </c>
      <c r="G22" s="20">
        <v>0</v>
      </c>
      <c r="H22" s="20">
        <v>0</v>
      </c>
      <c r="I22" s="20">
        <v>0</v>
      </c>
      <c r="J22" s="20">
        <v>0</v>
      </c>
      <c r="K22"/>
      <c r="L22"/>
      <c r="M22"/>
      <c r="N22" s="95" t="s">
        <v>230</v>
      </c>
      <c r="O22" s="95"/>
      <c r="P22" s="95"/>
      <c r="Q22" s="95"/>
      <c r="R22" s="95"/>
      <c r="S22" s="95"/>
      <c r="T22" s="95"/>
      <c r="U22" s="95"/>
      <c r="V22" s="95"/>
      <c r="W22" s="95"/>
      <c r="AA22" t="s">
        <v>277</v>
      </c>
      <c r="AB22" t="s">
        <v>510</v>
      </c>
    </row>
    <row r="23" spans="1:35" ht="12.95" customHeight="1" x14ac:dyDescent="0.2">
      <c r="A23" s="11"/>
      <c r="B23" s="11"/>
      <c r="C23" s="11"/>
      <c r="D23" s="50" t="s">
        <v>13</v>
      </c>
      <c r="E23" s="20">
        <v>0</v>
      </c>
      <c r="F23" s="20">
        <v>0</v>
      </c>
      <c r="G23" s="20">
        <v>0</v>
      </c>
      <c r="H23" s="20">
        <v>0</v>
      </c>
      <c r="I23" s="20">
        <v>0</v>
      </c>
      <c r="J23" s="20">
        <v>0</v>
      </c>
      <c r="K23"/>
      <c r="L23"/>
      <c r="M23"/>
      <c r="N23" s="95" t="s">
        <v>230</v>
      </c>
      <c r="O23" s="95"/>
      <c r="P23" s="95"/>
      <c r="Q23" s="95"/>
      <c r="R23" s="95"/>
      <c r="S23" s="95"/>
      <c r="T23" s="95"/>
      <c r="U23" s="95"/>
      <c r="V23" s="95"/>
      <c r="W23" s="95"/>
      <c r="AA23" t="s">
        <v>278</v>
      </c>
      <c r="AB23" t="s">
        <v>511</v>
      </c>
    </row>
    <row r="24" spans="1:35" ht="12.95" customHeight="1" x14ac:dyDescent="0.2">
      <c r="A24" s="11"/>
      <c r="B24" s="11"/>
      <c r="C24" s="22"/>
      <c r="D24" s="50" t="s">
        <v>140</v>
      </c>
      <c r="E24" s="20">
        <v>0</v>
      </c>
      <c r="F24" s="20">
        <v>0</v>
      </c>
      <c r="G24" s="20">
        <v>0</v>
      </c>
      <c r="H24" s="20">
        <v>0</v>
      </c>
      <c r="I24" s="20">
        <v>0</v>
      </c>
      <c r="J24" s="20">
        <v>0</v>
      </c>
      <c r="K24"/>
      <c r="L24"/>
      <c r="M24"/>
      <c r="N24" s="95" t="s">
        <v>230</v>
      </c>
      <c r="O24" s="95"/>
      <c r="P24" s="95"/>
      <c r="Q24" s="95"/>
      <c r="R24" s="95"/>
      <c r="S24" s="95"/>
      <c r="T24" s="95"/>
      <c r="U24" s="95"/>
      <c r="V24" s="95"/>
      <c r="W24" s="95"/>
      <c r="AA24" t="s">
        <v>279</v>
      </c>
      <c r="AB24" t="s">
        <v>512</v>
      </c>
    </row>
    <row r="25" spans="1:35" ht="12.95" customHeight="1" x14ac:dyDescent="0.2">
      <c r="A25" s="11"/>
      <c r="B25" s="11"/>
      <c r="C25" s="23" t="s">
        <v>14</v>
      </c>
      <c r="D25" s="50"/>
      <c r="E25" s="20">
        <v>0</v>
      </c>
      <c r="F25" s="20">
        <v>0</v>
      </c>
      <c r="G25" s="20">
        <v>0</v>
      </c>
      <c r="H25" s="20">
        <v>0</v>
      </c>
      <c r="I25" s="20">
        <v>0</v>
      </c>
      <c r="J25" s="20">
        <v>0</v>
      </c>
      <c r="K25"/>
      <c r="L25"/>
      <c r="M25" s="152">
        <f>SUM(E26:E29)</f>
        <v>0</v>
      </c>
      <c r="N25" s="95" t="s">
        <v>230</v>
      </c>
      <c r="O25" s="95" t="b">
        <f t="shared" ref="O25:T25" si="6">ROUND(ABS(E25-SUM(E26:E29)),$J$2)&lt;=$O$5</f>
        <v>1</v>
      </c>
      <c r="P25" s="95" t="b">
        <f t="shared" si="6"/>
        <v>1</v>
      </c>
      <c r="Q25" s="95" t="b">
        <f t="shared" si="6"/>
        <v>1</v>
      </c>
      <c r="R25" s="95" t="b">
        <f t="shared" si="6"/>
        <v>1</v>
      </c>
      <c r="S25" s="95" t="b">
        <f t="shared" si="6"/>
        <v>1</v>
      </c>
      <c r="T25" s="95" t="b">
        <f t="shared" si="6"/>
        <v>1</v>
      </c>
      <c r="U25" s="95"/>
      <c r="V25" s="95"/>
      <c r="W25" s="95"/>
      <c r="AA25" t="s">
        <v>280</v>
      </c>
      <c r="AB25" t="s">
        <v>513</v>
      </c>
      <c r="AI25" s="152"/>
    </row>
    <row r="26" spans="1:35" ht="12.95" customHeight="1" x14ac:dyDescent="0.2">
      <c r="A26" s="11"/>
      <c r="B26" s="11"/>
      <c r="C26" s="51"/>
      <c r="D26" s="50" t="s">
        <v>15</v>
      </c>
      <c r="E26" s="20">
        <v>0</v>
      </c>
      <c r="F26" s="20">
        <v>0</v>
      </c>
      <c r="G26" s="20">
        <v>0</v>
      </c>
      <c r="H26" s="20">
        <v>0</v>
      </c>
      <c r="I26" s="20">
        <v>0</v>
      </c>
      <c r="J26" s="20">
        <v>0</v>
      </c>
      <c r="K26"/>
      <c r="L26"/>
      <c r="M26"/>
      <c r="N26" s="95" t="s">
        <v>230</v>
      </c>
      <c r="O26" s="95"/>
      <c r="P26" s="95"/>
      <c r="Q26" s="95"/>
      <c r="R26" s="95"/>
      <c r="S26" s="95"/>
      <c r="T26" s="95"/>
      <c r="U26" s="95"/>
      <c r="V26" s="95"/>
      <c r="W26" s="95"/>
      <c r="AA26" t="s">
        <v>281</v>
      </c>
      <c r="AB26" t="s">
        <v>514</v>
      </c>
    </row>
    <row r="27" spans="1:35" ht="12.95" customHeight="1" x14ac:dyDescent="0.2">
      <c r="A27" s="11"/>
      <c r="B27" s="11"/>
      <c r="C27" s="52"/>
      <c r="D27" s="50" t="s">
        <v>16</v>
      </c>
      <c r="E27" s="20">
        <v>0</v>
      </c>
      <c r="F27" s="20">
        <v>0</v>
      </c>
      <c r="G27" s="20">
        <v>0</v>
      </c>
      <c r="H27" s="20">
        <v>0</v>
      </c>
      <c r="I27" s="20">
        <v>0</v>
      </c>
      <c r="J27" s="20">
        <v>0</v>
      </c>
      <c r="K27"/>
      <c r="L27"/>
      <c r="M27"/>
      <c r="N27" s="95" t="s">
        <v>230</v>
      </c>
      <c r="O27" s="95"/>
      <c r="P27" s="95"/>
      <c r="Q27" s="95"/>
      <c r="R27" s="95"/>
      <c r="S27" s="95"/>
      <c r="T27" s="95"/>
      <c r="U27" s="95"/>
      <c r="V27" s="95"/>
      <c r="W27" s="95"/>
      <c r="AA27" t="s">
        <v>282</v>
      </c>
      <c r="AB27" t="s">
        <v>515</v>
      </c>
    </row>
    <row r="28" spans="1:35" ht="12.95" customHeight="1" x14ac:dyDescent="0.2">
      <c r="A28" s="11"/>
      <c r="B28" s="11"/>
      <c r="C28" s="11"/>
      <c r="D28" s="50" t="s">
        <v>17</v>
      </c>
      <c r="E28" s="20">
        <v>0</v>
      </c>
      <c r="F28" s="20">
        <v>0</v>
      </c>
      <c r="G28" s="20">
        <v>0</v>
      </c>
      <c r="H28" s="20">
        <v>0</v>
      </c>
      <c r="I28" s="20">
        <v>0</v>
      </c>
      <c r="J28" s="20">
        <v>0</v>
      </c>
      <c r="K28"/>
      <c r="L28"/>
      <c r="M28"/>
      <c r="N28" s="95" t="s">
        <v>230</v>
      </c>
      <c r="O28" s="95"/>
      <c r="P28" s="95"/>
      <c r="Q28" s="95"/>
      <c r="R28" s="95"/>
      <c r="S28" s="95"/>
      <c r="T28" s="95"/>
      <c r="U28" s="95"/>
      <c r="V28" s="95"/>
      <c r="W28" s="95"/>
      <c r="AA28" t="s">
        <v>283</v>
      </c>
      <c r="AB28" t="s">
        <v>516</v>
      </c>
    </row>
    <row r="29" spans="1:35" ht="12.95" customHeight="1" x14ac:dyDescent="0.2">
      <c r="A29" s="11"/>
      <c r="B29" s="11"/>
      <c r="C29" s="22"/>
      <c r="D29" s="70" t="s">
        <v>141</v>
      </c>
      <c r="E29" s="20">
        <v>0</v>
      </c>
      <c r="F29" s="20">
        <v>0</v>
      </c>
      <c r="G29" s="20">
        <v>0</v>
      </c>
      <c r="H29" s="20">
        <v>0</v>
      </c>
      <c r="I29" s="20">
        <v>0</v>
      </c>
      <c r="J29" s="20">
        <v>0</v>
      </c>
      <c r="K29"/>
      <c r="L29"/>
      <c r="M29"/>
      <c r="N29" s="95" t="s">
        <v>230</v>
      </c>
      <c r="O29" s="95"/>
      <c r="P29" s="95"/>
      <c r="Q29" s="95"/>
      <c r="R29" s="95"/>
      <c r="S29" s="95"/>
      <c r="T29" s="95"/>
      <c r="U29" s="95"/>
      <c r="V29" s="95"/>
      <c r="W29" s="95"/>
      <c r="AA29" t="s">
        <v>284</v>
      </c>
      <c r="AB29" t="s">
        <v>517</v>
      </c>
    </row>
    <row r="30" spans="1:35" ht="12.95" customHeight="1" x14ac:dyDescent="0.2">
      <c r="A30" s="11"/>
      <c r="B30" s="22"/>
      <c r="C30" s="70" t="s">
        <v>142</v>
      </c>
      <c r="D30" s="50"/>
      <c r="E30" s="20">
        <v>0</v>
      </c>
      <c r="F30" s="20">
        <v>0</v>
      </c>
      <c r="G30" s="20">
        <v>0</v>
      </c>
      <c r="H30" s="20">
        <v>0</v>
      </c>
      <c r="I30" s="20">
        <v>0</v>
      </c>
      <c r="J30" s="20">
        <v>0</v>
      </c>
      <c r="K30"/>
      <c r="L30"/>
      <c r="M30"/>
      <c r="N30" s="95" t="s">
        <v>230</v>
      </c>
      <c r="O30" s="95"/>
      <c r="P30" s="95"/>
      <c r="Q30" s="95"/>
      <c r="R30" s="95"/>
      <c r="S30" s="95"/>
      <c r="T30" s="95"/>
      <c r="U30" s="95"/>
      <c r="V30" s="95"/>
      <c r="W30" s="95"/>
      <c r="AA30" t="s">
        <v>285</v>
      </c>
      <c r="AB30" t="s">
        <v>286</v>
      </c>
    </row>
    <row r="31" spans="1:35" ht="12.95" customHeight="1" x14ac:dyDescent="0.2">
      <c r="A31" s="91"/>
      <c r="B31" s="17" t="s">
        <v>18</v>
      </c>
      <c r="C31" s="17"/>
      <c r="D31" s="18"/>
      <c r="E31" s="34">
        <v>0</v>
      </c>
      <c r="F31" s="34">
        <v>0</v>
      </c>
      <c r="G31" s="34">
        <v>0</v>
      </c>
      <c r="H31" s="34">
        <v>0</v>
      </c>
      <c r="I31" s="34">
        <v>0</v>
      </c>
      <c r="J31" s="34">
        <v>0</v>
      </c>
      <c r="K31"/>
      <c r="L31"/>
      <c r="M31" s="151">
        <f>E32+E41+E42+E43</f>
        <v>0</v>
      </c>
      <c r="N31" s="95" t="s">
        <v>230</v>
      </c>
      <c r="O31" s="93" t="b">
        <f t="shared" ref="O31:T31" si="7">ROUND(ABS(E31-(E32+E41+E42+E43)),$J$2)&lt;=$O$5</f>
        <v>1</v>
      </c>
      <c r="P31" s="93" t="b">
        <f t="shared" si="7"/>
        <v>1</v>
      </c>
      <c r="Q31" s="93" t="b">
        <f t="shared" si="7"/>
        <v>1</v>
      </c>
      <c r="R31" s="93" t="b">
        <f t="shared" si="7"/>
        <v>1</v>
      </c>
      <c r="S31" s="93" t="b">
        <f t="shared" si="7"/>
        <v>1</v>
      </c>
      <c r="T31" s="93" t="b">
        <f t="shared" si="7"/>
        <v>1</v>
      </c>
      <c r="U31" s="93"/>
      <c r="V31" s="93"/>
      <c r="W31" s="93"/>
      <c r="AA31" t="s">
        <v>287</v>
      </c>
      <c r="AB31" t="s">
        <v>518</v>
      </c>
      <c r="AI31" s="151"/>
    </row>
    <row r="32" spans="1:35" ht="12.95" customHeight="1" x14ac:dyDescent="0.2">
      <c r="A32" s="11"/>
      <c r="B32" s="21"/>
      <c r="C32" s="23" t="s">
        <v>19</v>
      </c>
      <c r="D32" s="50"/>
      <c r="E32" s="20">
        <v>0</v>
      </c>
      <c r="F32" s="20">
        <v>0</v>
      </c>
      <c r="G32" s="20">
        <v>0</v>
      </c>
      <c r="H32" s="20">
        <v>0</v>
      </c>
      <c r="I32" s="20">
        <v>0</v>
      </c>
      <c r="J32" s="20">
        <v>0</v>
      </c>
      <c r="K32"/>
      <c r="L32"/>
      <c r="M32" s="152">
        <f>SUM(E33:E40)</f>
        <v>0</v>
      </c>
      <c r="N32" s="95" t="s">
        <v>230</v>
      </c>
      <c r="O32" s="114" t="b">
        <f t="shared" ref="O32:T32" si="8">ROUND(ABS(E32-SUM(E33:E40)),$J$2)&lt;=$O$5</f>
        <v>1</v>
      </c>
      <c r="P32" s="114" t="b">
        <f t="shared" si="8"/>
        <v>1</v>
      </c>
      <c r="Q32" s="114" t="b">
        <f t="shared" si="8"/>
        <v>1</v>
      </c>
      <c r="R32" s="114" t="b">
        <f t="shared" si="8"/>
        <v>1</v>
      </c>
      <c r="S32" s="114" t="b">
        <f t="shared" si="8"/>
        <v>1</v>
      </c>
      <c r="T32" s="114" t="b">
        <f t="shared" si="8"/>
        <v>1</v>
      </c>
      <c r="U32" s="95"/>
      <c r="V32" s="95"/>
      <c r="W32" s="95"/>
      <c r="AA32" t="s">
        <v>288</v>
      </c>
      <c r="AB32" t="s">
        <v>19</v>
      </c>
      <c r="AI32" s="152"/>
    </row>
    <row r="33" spans="1:35" ht="12.95" customHeight="1" x14ac:dyDescent="0.2">
      <c r="A33" s="11"/>
      <c r="B33" s="11"/>
      <c r="C33" s="21"/>
      <c r="D33" s="50" t="s">
        <v>20</v>
      </c>
      <c r="E33" s="20">
        <v>0</v>
      </c>
      <c r="F33" s="20">
        <v>0</v>
      </c>
      <c r="G33" s="20">
        <v>0</v>
      </c>
      <c r="H33" s="20">
        <v>0</v>
      </c>
      <c r="I33" s="20">
        <v>0</v>
      </c>
      <c r="J33" s="20">
        <v>0</v>
      </c>
      <c r="K33"/>
      <c r="L33"/>
      <c r="M33"/>
      <c r="N33" s="95" t="s">
        <v>230</v>
      </c>
      <c r="O33" s="95"/>
      <c r="P33" s="95"/>
      <c r="Q33" s="95"/>
      <c r="R33" s="95"/>
      <c r="S33" s="95"/>
      <c r="T33" s="95"/>
      <c r="U33" s="95"/>
      <c r="V33" s="95"/>
      <c r="W33" s="95"/>
      <c r="AA33" t="s">
        <v>289</v>
      </c>
      <c r="AB33" t="s">
        <v>519</v>
      </c>
    </row>
    <row r="34" spans="1:35" ht="12.95" customHeight="1" x14ac:dyDescent="0.2">
      <c r="A34" s="11"/>
      <c r="B34" s="11"/>
      <c r="C34" s="11"/>
      <c r="D34" s="50" t="s">
        <v>21</v>
      </c>
      <c r="E34" s="20">
        <v>0</v>
      </c>
      <c r="F34" s="20">
        <v>0</v>
      </c>
      <c r="G34" s="20">
        <v>0</v>
      </c>
      <c r="H34" s="20">
        <v>0</v>
      </c>
      <c r="I34" s="20">
        <v>0</v>
      </c>
      <c r="J34" s="20">
        <v>0</v>
      </c>
      <c r="K34"/>
      <c r="L34"/>
      <c r="M34"/>
      <c r="N34" s="95" t="s">
        <v>230</v>
      </c>
      <c r="O34" s="95"/>
      <c r="P34" s="95"/>
      <c r="Q34" s="95"/>
      <c r="R34" s="95"/>
      <c r="S34" s="95"/>
      <c r="T34" s="95"/>
      <c r="U34" s="95"/>
      <c r="V34" s="95"/>
      <c r="W34" s="95"/>
      <c r="AA34" t="s">
        <v>290</v>
      </c>
      <c r="AB34" t="s">
        <v>520</v>
      </c>
    </row>
    <row r="35" spans="1:35" ht="12.95" customHeight="1" x14ac:dyDescent="0.2">
      <c r="A35" s="11"/>
      <c r="B35" s="11"/>
      <c r="C35" s="11"/>
      <c r="D35" s="50" t="s">
        <v>22</v>
      </c>
      <c r="E35" s="20">
        <v>0</v>
      </c>
      <c r="F35" s="20">
        <v>0</v>
      </c>
      <c r="G35" s="20">
        <v>0</v>
      </c>
      <c r="H35" s="20">
        <v>0</v>
      </c>
      <c r="I35" s="20">
        <v>0</v>
      </c>
      <c r="J35" s="20">
        <v>0</v>
      </c>
      <c r="K35"/>
      <c r="L35"/>
      <c r="M35"/>
      <c r="N35" s="95" t="s">
        <v>230</v>
      </c>
      <c r="O35" s="95"/>
      <c r="P35" s="95"/>
      <c r="Q35" s="95"/>
      <c r="R35" s="95"/>
      <c r="S35" s="95"/>
      <c r="T35" s="95"/>
      <c r="U35" s="95"/>
      <c r="V35" s="95"/>
      <c r="W35" s="95"/>
      <c r="AA35" t="s">
        <v>291</v>
      </c>
      <c r="AB35" t="s">
        <v>521</v>
      </c>
    </row>
    <row r="36" spans="1:35" ht="12.95" customHeight="1" x14ac:dyDescent="0.2">
      <c r="A36" s="11"/>
      <c r="B36" s="11"/>
      <c r="C36" s="11"/>
      <c r="D36" s="50" t="s">
        <v>130</v>
      </c>
      <c r="E36" s="20">
        <v>0</v>
      </c>
      <c r="F36" s="20">
        <v>0</v>
      </c>
      <c r="G36" s="20">
        <v>0</v>
      </c>
      <c r="H36" s="20">
        <v>0</v>
      </c>
      <c r="I36" s="20">
        <v>0</v>
      </c>
      <c r="J36" s="20">
        <v>0</v>
      </c>
      <c r="K36"/>
      <c r="L36"/>
      <c r="M36"/>
      <c r="N36" s="95" t="s">
        <v>230</v>
      </c>
      <c r="O36" s="95"/>
      <c r="P36" s="95"/>
      <c r="Q36" s="95"/>
      <c r="R36" s="95"/>
      <c r="S36" s="95"/>
      <c r="T36" s="95"/>
      <c r="U36" s="95"/>
      <c r="V36" s="95"/>
      <c r="W36" s="95"/>
      <c r="AA36" t="s">
        <v>292</v>
      </c>
      <c r="AB36" t="s">
        <v>522</v>
      </c>
    </row>
    <row r="37" spans="1:35" ht="12.95" customHeight="1" x14ac:dyDescent="0.2">
      <c r="A37" s="11"/>
      <c r="B37" s="11"/>
      <c r="C37" s="11"/>
      <c r="D37" s="50" t="s">
        <v>23</v>
      </c>
      <c r="E37" s="20">
        <v>0</v>
      </c>
      <c r="F37" s="20">
        <v>0</v>
      </c>
      <c r="G37" s="20">
        <v>0</v>
      </c>
      <c r="H37" s="20">
        <v>0</v>
      </c>
      <c r="I37" s="20">
        <v>0</v>
      </c>
      <c r="J37" s="20">
        <v>0</v>
      </c>
      <c r="K37"/>
      <c r="L37"/>
      <c r="M37"/>
      <c r="N37" s="95" t="s">
        <v>230</v>
      </c>
      <c r="O37" s="95"/>
      <c r="P37" s="95"/>
      <c r="Q37" s="95"/>
      <c r="R37" s="95"/>
      <c r="S37" s="95"/>
      <c r="T37" s="95"/>
      <c r="U37" s="95"/>
      <c r="V37" s="95"/>
      <c r="W37" s="95"/>
      <c r="AA37" t="s">
        <v>293</v>
      </c>
      <c r="AB37" t="s">
        <v>523</v>
      </c>
    </row>
    <row r="38" spans="1:35" ht="12.95" customHeight="1" x14ac:dyDescent="0.2">
      <c r="A38" s="11"/>
      <c r="B38" s="11"/>
      <c r="C38" s="11"/>
      <c r="D38" s="50" t="s">
        <v>24</v>
      </c>
      <c r="E38" s="20">
        <v>0</v>
      </c>
      <c r="F38" s="20">
        <v>0</v>
      </c>
      <c r="G38" s="20">
        <v>0</v>
      </c>
      <c r="H38" s="20">
        <v>0</v>
      </c>
      <c r="I38" s="20">
        <v>0</v>
      </c>
      <c r="J38" s="20">
        <v>0</v>
      </c>
      <c r="K38"/>
      <c r="L38"/>
      <c r="M38"/>
      <c r="N38" s="95" t="s">
        <v>230</v>
      </c>
      <c r="O38" s="95"/>
      <c r="P38" s="95"/>
      <c r="Q38" s="95"/>
      <c r="R38" s="95"/>
      <c r="S38" s="95"/>
      <c r="T38" s="95"/>
      <c r="U38" s="95"/>
      <c r="V38" s="95"/>
      <c r="W38" s="95"/>
      <c r="AA38" t="s">
        <v>294</v>
      </c>
      <c r="AB38" t="s">
        <v>524</v>
      </c>
    </row>
    <row r="39" spans="1:35" ht="12.95" customHeight="1" x14ac:dyDescent="0.2">
      <c r="A39" s="11"/>
      <c r="B39" s="11"/>
      <c r="C39" s="11"/>
      <c r="D39" s="50" t="s">
        <v>25</v>
      </c>
      <c r="E39" s="20">
        <v>0</v>
      </c>
      <c r="F39" s="20">
        <v>0</v>
      </c>
      <c r="G39" s="20">
        <v>0</v>
      </c>
      <c r="H39" s="20">
        <v>0</v>
      </c>
      <c r="I39" s="20">
        <v>0</v>
      </c>
      <c r="J39" s="20">
        <v>0</v>
      </c>
      <c r="K39"/>
      <c r="L39"/>
      <c r="M39"/>
      <c r="N39" s="95" t="s">
        <v>230</v>
      </c>
      <c r="O39" s="95"/>
      <c r="P39" s="95"/>
      <c r="Q39" s="95"/>
      <c r="R39" s="95"/>
      <c r="S39" s="95"/>
      <c r="T39" s="95"/>
      <c r="U39" s="95"/>
      <c r="V39" s="95"/>
      <c r="W39" s="95"/>
      <c r="AA39" t="s">
        <v>295</v>
      </c>
      <c r="AB39" t="s">
        <v>525</v>
      </c>
    </row>
    <row r="40" spans="1:35" ht="12.95" customHeight="1" x14ac:dyDescent="0.2">
      <c r="A40" s="11"/>
      <c r="B40" s="11"/>
      <c r="C40" s="22"/>
      <c r="D40" s="70" t="s">
        <v>143</v>
      </c>
      <c r="E40" s="20">
        <v>0</v>
      </c>
      <c r="F40" s="20">
        <v>0</v>
      </c>
      <c r="G40" s="20">
        <v>0</v>
      </c>
      <c r="H40" s="20">
        <v>0</v>
      </c>
      <c r="I40" s="20">
        <v>0</v>
      </c>
      <c r="J40" s="20">
        <v>0</v>
      </c>
      <c r="K40"/>
      <c r="L40"/>
      <c r="M40"/>
      <c r="N40" s="95" t="s">
        <v>230</v>
      </c>
      <c r="O40" s="95"/>
      <c r="P40" s="95"/>
      <c r="Q40" s="95"/>
      <c r="R40" s="95"/>
      <c r="S40" s="95"/>
      <c r="T40" s="95"/>
      <c r="U40" s="95"/>
      <c r="V40" s="95"/>
      <c r="W40" s="95"/>
      <c r="AA40" t="s">
        <v>296</v>
      </c>
      <c r="AB40" t="s">
        <v>526</v>
      </c>
    </row>
    <row r="41" spans="1:35" ht="12.95" customHeight="1" x14ac:dyDescent="0.2">
      <c r="A41" s="11"/>
      <c r="B41" s="11"/>
      <c r="C41" s="23" t="s">
        <v>26</v>
      </c>
      <c r="D41" s="50"/>
      <c r="E41" s="20">
        <v>0</v>
      </c>
      <c r="F41" s="20">
        <v>0</v>
      </c>
      <c r="G41" s="20">
        <v>0</v>
      </c>
      <c r="H41" s="20">
        <v>0</v>
      </c>
      <c r="I41" s="20">
        <v>0</v>
      </c>
      <c r="J41" s="20">
        <v>0</v>
      </c>
      <c r="K41"/>
      <c r="L41"/>
      <c r="M41"/>
      <c r="N41" s="95" t="s">
        <v>230</v>
      </c>
      <c r="O41" s="95"/>
      <c r="P41" s="95"/>
      <c r="Q41" s="95"/>
      <c r="R41" s="95"/>
      <c r="S41" s="95"/>
      <c r="T41" s="95"/>
      <c r="U41" s="95"/>
      <c r="V41" s="95"/>
      <c r="W41" s="95"/>
      <c r="AA41" t="s">
        <v>297</v>
      </c>
      <c r="AB41" t="s">
        <v>26</v>
      </c>
    </row>
    <row r="42" spans="1:35" ht="12.95" customHeight="1" x14ac:dyDescent="0.2">
      <c r="A42" s="11"/>
      <c r="B42" s="11"/>
      <c r="C42" s="23" t="s">
        <v>27</v>
      </c>
      <c r="D42" s="50"/>
      <c r="E42" s="20">
        <v>0</v>
      </c>
      <c r="F42" s="20">
        <v>0</v>
      </c>
      <c r="G42" s="20">
        <v>0</v>
      </c>
      <c r="H42" s="20">
        <v>0</v>
      </c>
      <c r="I42" s="20">
        <v>0</v>
      </c>
      <c r="J42" s="20">
        <v>0</v>
      </c>
      <c r="K42"/>
      <c r="L42"/>
      <c r="M42"/>
      <c r="N42" s="95" t="s">
        <v>230</v>
      </c>
      <c r="O42" s="95"/>
      <c r="P42" s="95"/>
      <c r="Q42" s="95"/>
      <c r="R42" s="95"/>
      <c r="S42" s="95"/>
      <c r="T42" s="95"/>
      <c r="U42" s="95"/>
      <c r="V42" s="95"/>
      <c r="W42" s="95"/>
      <c r="AA42" t="s">
        <v>298</v>
      </c>
      <c r="AB42" t="s">
        <v>27</v>
      </c>
    </row>
    <row r="43" spans="1:35" ht="12.95" customHeight="1" x14ac:dyDescent="0.2">
      <c r="A43" s="11"/>
      <c r="B43" s="22"/>
      <c r="C43" s="70" t="s">
        <v>144</v>
      </c>
      <c r="D43" s="50"/>
      <c r="E43" s="20">
        <v>0</v>
      </c>
      <c r="F43" s="20">
        <v>0</v>
      </c>
      <c r="G43" s="20">
        <v>0</v>
      </c>
      <c r="H43" s="20">
        <v>0</v>
      </c>
      <c r="I43" s="20">
        <v>0</v>
      </c>
      <c r="J43" s="20">
        <v>0</v>
      </c>
      <c r="K43"/>
      <c r="L43"/>
      <c r="M43"/>
      <c r="N43" s="95" t="s">
        <v>230</v>
      </c>
      <c r="O43" s="95"/>
      <c r="P43" s="95"/>
      <c r="Q43" s="95"/>
      <c r="R43" s="95"/>
      <c r="S43" s="95"/>
      <c r="T43" s="95"/>
      <c r="U43" s="95"/>
      <c r="V43" s="95"/>
      <c r="W43" s="95"/>
      <c r="AA43" t="s">
        <v>299</v>
      </c>
      <c r="AB43" t="s">
        <v>527</v>
      </c>
    </row>
    <row r="44" spans="1:35" ht="12.95" customHeight="1" x14ac:dyDescent="0.2">
      <c r="A44" s="91"/>
      <c r="B44" s="19" t="s">
        <v>28</v>
      </c>
      <c r="C44" s="17"/>
      <c r="D44" s="18"/>
      <c r="E44" s="34">
        <v>0</v>
      </c>
      <c r="F44" s="34">
        <v>0</v>
      </c>
      <c r="G44" s="34">
        <v>0</v>
      </c>
      <c r="H44" s="34">
        <v>0</v>
      </c>
      <c r="I44" s="34">
        <v>0</v>
      </c>
      <c r="J44" s="34">
        <v>0</v>
      </c>
      <c r="K44"/>
      <c r="L44"/>
      <c r="M44" s="152">
        <f>SUM(E45:E50)</f>
        <v>0</v>
      </c>
      <c r="N44" s="95" t="s">
        <v>230</v>
      </c>
      <c r="O44" s="112" t="b">
        <f t="shared" ref="O44:T44" si="9">ROUND(ABS(E44-SUM(E45:E50)),$J$2)&lt;=$O$5</f>
        <v>1</v>
      </c>
      <c r="P44" s="112" t="b">
        <f t="shared" si="9"/>
        <v>1</v>
      </c>
      <c r="Q44" s="112" t="b">
        <f t="shared" si="9"/>
        <v>1</v>
      </c>
      <c r="R44" s="112" t="b">
        <f t="shared" si="9"/>
        <v>1</v>
      </c>
      <c r="S44" s="112" t="b">
        <f t="shared" si="9"/>
        <v>1</v>
      </c>
      <c r="T44" s="112" t="b">
        <f t="shared" si="9"/>
        <v>1</v>
      </c>
      <c r="U44" s="93"/>
      <c r="V44" s="93"/>
      <c r="W44" s="93"/>
      <c r="AA44" t="s">
        <v>300</v>
      </c>
      <c r="AB44" t="s">
        <v>28</v>
      </c>
      <c r="AI44" s="152"/>
    </row>
    <row r="45" spans="1:35" ht="12.95" customHeight="1" x14ac:dyDescent="0.2">
      <c r="A45" s="11"/>
      <c r="B45" s="21"/>
      <c r="C45" s="23" t="s">
        <v>29</v>
      </c>
      <c r="D45" s="50"/>
      <c r="E45" s="20">
        <v>0</v>
      </c>
      <c r="F45" s="20">
        <v>0</v>
      </c>
      <c r="G45" s="20">
        <v>0</v>
      </c>
      <c r="H45" s="20">
        <v>0</v>
      </c>
      <c r="I45" s="20">
        <v>0</v>
      </c>
      <c r="J45" s="20">
        <v>0</v>
      </c>
      <c r="K45"/>
      <c r="L45"/>
      <c r="M45"/>
      <c r="N45" s="95" t="s">
        <v>230</v>
      </c>
      <c r="O45" s="95"/>
      <c r="P45" s="95"/>
      <c r="Q45" s="95"/>
      <c r="R45" s="95"/>
      <c r="S45" s="95"/>
      <c r="T45" s="95"/>
      <c r="U45" s="95"/>
      <c r="V45" s="95"/>
      <c r="W45" s="95"/>
      <c r="AA45" t="s">
        <v>301</v>
      </c>
      <c r="AB45" t="s">
        <v>29</v>
      </c>
    </row>
    <row r="46" spans="1:35" ht="12.95" customHeight="1" x14ac:dyDescent="0.2">
      <c r="A46" s="11"/>
      <c r="B46" s="11"/>
      <c r="C46" s="23" t="s">
        <v>30</v>
      </c>
      <c r="D46" s="50"/>
      <c r="E46" s="20">
        <v>0</v>
      </c>
      <c r="F46" s="20">
        <v>0</v>
      </c>
      <c r="G46" s="20">
        <v>0</v>
      </c>
      <c r="H46" s="20">
        <v>0</v>
      </c>
      <c r="I46" s="20">
        <v>0</v>
      </c>
      <c r="J46" s="20">
        <v>0</v>
      </c>
      <c r="K46"/>
      <c r="L46"/>
      <c r="M46"/>
      <c r="N46" s="95" t="s">
        <v>230</v>
      </c>
      <c r="O46" s="95"/>
      <c r="P46" s="95"/>
      <c r="Q46" s="95"/>
      <c r="R46" s="95"/>
      <c r="S46" s="95"/>
      <c r="T46" s="95"/>
      <c r="U46" s="95"/>
      <c r="V46" s="95"/>
      <c r="W46" s="95"/>
      <c r="AA46" t="s">
        <v>302</v>
      </c>
      <c r="AB46" t="s">
        <v>30</v>
      </c>
    </row>
    <row r="47" spans="1:35" ht="12.95" customHeight="1" x14ac:dyDescent="0.2">
      <c r="A47" s="11"/>
      <c r="B47" s="11"/>
      <c r="C47" s="23" t="s">
        <v>31</v>
      </c>
      <c r="D47" s="50"/>
      <c r="E47" s="20">
        <v>0</v>
      </c>
      <c r="F47" s="20">
        <v>0</v>
      </c>
      <c r="G47" s="20">
        <v>0</v>
      </c>
      <c r="H47" s="20">
        <v>0</v>
      </c>
      <c r="I47" s="20">
        <v>0</v>
      </c>
      <c r="J47" s="20">
        <v>0</v>
      </c>
      <c r="K47"/>
      <c r="L47"/>
      <c r="M47"/>
      <c r="N47" s="95" t="s">
        <v>230</v>
      </c>
      <c r="O47" s="95"/>
      <c r="P47" s="95"/>
      <c r="Q47" s="95"/>
      <c r="R47" s="95"/>
      <c r="S47" s="95"/>
      <c r="T47" s="95"/>
      <c r="U47" s="95"/>
      <c r="V47" s="95"/>
      <c r="W47" s="95"/>
      <c r="AA47" t="s">
        <v>303</v>
      </c>
      <c r="AB47" t="s">
        <v>31</v>
      </c>
    </row>
    <row r="48" spans="1:35" ht="12.95" customHeight="1" x14ac:dyDescent="0.2">
      <c r="A48" s="11"/>
      <c r="B48" s="11"/>
      <c r="C48" s="70" t="s">
        <v>145</v>
      </c>
      <c r="D48" s="72"/>
      <c r="E48" s="73">
        <v>0</v>
      </c>
      <c r="F48" s="73">
        <v>0</v>
      </c>
      <c r="G48" s="73">
        <v>0</v>
      </c>
      <c r="H48" s="73">
        <v>0</v>
      </c>
      <c r="I48" s="73">
        <v>0</v>
      </c>
      <c r="J48" s="73">
        <v>0</v>
      </c>
      <c r="K48"/>
      <c r="L48"/>
      <c r="M48"/>
      <c r="N48" s="95" t="s">
        <v>230</v>
      </c>
      <c r="O48" s="95"/>
      <c r="P48" s="95"/>
      <c r="Q48" s="95"/>
      <c r="R48" s="95"/>
      <c r="S48" s="95"/>
      <c r="T48" s="95"/>
      <c r="U48" s="95"/>
      <c r="V48" s="95"/>
      <c r="W48" s="95"/>
      <c r="AA48" t="s">
        <v>304</v>
      </c>
      <c r="AB48" t="s">
        <v>145</v>
      </c>
    </row>
    <row r="49" spans="1:35" ht="12.95" customHeight="1" x14ac:dyDescent="0.2">
      <c r="A49" s="11"/>
      <c r="B49" s="11"/>
      <c r="C49" s="71" t="s">
        <v>146</v>
      </c>
      <c r="D49" s="72"/>
      <c r="E49" s="73">
        <v>0</v>
      </c>
      <c r="F49" s="73">
        <v>0</v>
      </c>
      <c r="G49" s="73">
        <v>0</v>
      </c>
      <c r="H49" s="73">
        <v>0</v>
      </c>
      <c r="I49" s="73">
        <v>0</v>
      </c>
      <c r="J49" s="73">
        <v>0</v>
      </c>
      <c r="K49"/>
      <c r="L49"/>
      <c r="M49"/>
      <c r="N49" s="95" t="s">
        <v>230</v>
      </c>
      <c r="O49" s="95"/>
      <c r="P49" s="95"/>
      <c r="Q49" s="95"/>
      <c r="R49" s="95"/>
      <c r="S49" s="95"/>
      <c r="T49" s="95"/>
      <c r="U49" s="95"/>
      <c r="V49" s="95"/>
      <c r="W49" s="95"/>
      <c r="AA49" t="s">
        <v>305</v>
      </c>
      <c r="AB49" t="s">
        <v>146</v>
      </c>
    </row>
    <row r="50" spans="1:35" ht="12.95" customHeight="1" x14ac:dyDescent="0.2">
      <c r="A50" s="11"/>
      <c r="B50" s="22"/>
      <c r="C50" s="75" t="s">
        <v>147</v>
      </c>
      <c r="D50" s="50"/>
      <c r="E50" s="20">
        <v>0</v>
      </c>
      <c r="F50" s="20">
        <v>0</v>
      </c>
      <c r="G50" s="20">
        <v>0</v>
      </c>
      <c r="H50" s="20">
        <v>0</v>
      </c>
      <c r="I50" s="20">
        <v>0</v>
      </c>
      <c r="J50" s="20">
        <v>0</v>
      </c>
      <c r="K50"/>
      <c r="L50"/>
      <c r="M50"/>
      <c r="N50" s="95" t="s">
        <v>230</v>
      </c>
      <c r="O50" s="95"/>
      <c r="P50" s="95"/>
      <c r="Q50" s="95"/>
      <c r="R50" s="95"/>
      <c r="S50" s="95"/>
      <c r="T50" s="95"/>
      <c r="U50" s="95"/>
      <c r="V50" s="95"/>
      <c r="W50" s="95"/>
      <c r="AA50" t="s">
        <v>306</v>
      </c>
      <c r="AB50" t="s">
        <v>147</v>
      </c>
    </row>
    <row r="51" spans="1:35" ht="12.95" customHeight="1" thickBot="1" x14ac:dyDescent="0.25">
      <c r="A51" s="91"/>
      <c r="B51" s="74" t="s">
        <v>148</v>
      </c>
      <c r="C51" s="97"/>
      <c r="D51" s="98"/>
      <c r="E51" s="99">
        <v>0</v>
      </c>
      <c r="F51" s="99">
        <v>0</v>
      </c>
      <c r="G51" s="99">
        <v>0</v>
      </c>
      <c r="H51" s="99">
        <v>0</v>
      </c>
      <c r="I51" s="99">
        <v>0</v>
      </c>
      <c r="J51" s="99">
        <v>0</v>
      </c>
      <c r="K51"/>
      <c r="L51"/>
      <c r="M51"/>
      <c r="N51" s="95" t="s">
        <v>230</v>
      </c>
      <c r="O51" s="93"/>
      <c r="P51" s="93"/>
      <c r="Q51" s="93"/>
      <c r="R51" s="93"/>
      <c r="S51" s="93"/>
      <c r="T51" s="93"/>
      <c r="U51" s="93"/>
      <c r="V51" s="93"/>
      <c r="W51" s="93"/>
      <c r="AA51" t="s">
        <v>307</v>
      </c>
      <c r="AB51" t="s">
        <v>148</v>
      </c>
    </row>
    <row r="52" spans="1:35" ht="20.100000000000001" customHeight="1" thickBot="1" x14ac:dyDescent="0.25">
      <c r="A52" s="10" t="s">
        <v>222</v>
      </c>
      <c r="B52" s="10"/>
      <c r="C52" s="10"/>
      <c r="D52" s="10"/>
      <c r="E52" s="35">
        <v>0</v>
      </c>
      <c r="F52" s="35">
        <v>0</v>
      </c>
      <c r="G52" s="35">
        <v>0</v>
      </c>
      <c r="H52" s="35">
        <v>0</v>
      </c>
      <c r="I52" s="35">
        <v>0</v>
      </c>
      <c r="J52" s="35">
        <v>0</v>
      </c>
      <c r="K52"/>
      <c r="L52"/>
      <c r="M52" s="151">
        <f>E53+E61+E67+E72</f>
        <v>0</v>
      </c>
      <c r="N52" s="95" t="s">
        <v>229</v>
      </c>
      <c r="O52" s="93" t="b">
        <f t="shared" ref="O52:T52" si="10">ROUND(ABS(E52-(E53+E61+E67+E72)),$J$2)&lt;=$O$5</f>
        <v>1</v>
      </c>
      <c r="P52" s="93" t="b">
        <f t="shared" si="10"/>
        <v>1</v>
      </c>
      <c r="Q52" s="93" t="b">
        <f t="shared" si="10"/>
        <v>1</v>
      </c>
      <c r="R52" s="93" t="b">
        <f t="shared" si="10"/>
        <v>1</v>
      </c>
      <c r="S52" s="93" t="b">
        <f t="shared" si="10"/>
        <v>1</v>
      </c>
      <c r="T52" s="93" t="b">
        <f t="shared" si="10"/>
        <v>1</v>
      </c>
      <c r="U52" s="93"/>
      <c r="V52" s="93"/>
      <c r="W52" s="93"/>
      <c r="AA52" t="s">
        <v>308</v>
      </c>
      <c r="AB52" t="s">
        <v>528</v>
      </c>
      <c r="AI52" s="151"/>
    </row>
    <row r="53" spans="1:35" ht="12.95" customHeight="1" x14ac:dyDescent="0.2">
      <c r="A53" s="100"/>
      <c r="B53" s="14" t="s">
        <v>32</v>
      </c>
      <c r="C53" s="14"/>
      <c r="D53" s="14"/>
      <c r="E53" s="92">
        <v>0</v>
      </c>
      <c r="F53" s="92">
        <v>0</v>
      </c>
      <c r="G53" s="92">
        <v>0</v>
      </c>
      <c r="H53" s="92">
        <v>0</v>
      </c>
      <c r="I53" s="92">
        <v>0</v>
      </c>
      <c r="J53" s="92">
        <v>0</v>
      </c>
      <c r="K53"/>
      <c r="L53"/>
      <c r="M53" s="152">
        <f>SUM(E54:E60)</f>
        <v>0</v>
      </c>
      <c r="N53" s="95" t="s">
        <v>230</v>
      </c>
      <c r="O53" s="93" t="b">
        <f t="shared" ref="O53:T53" si="11">ROUND(ABS(E53-SUM(E54:E60)),$J$2)&lt;=$O$5</f>
        <v>1</v>
      </c>
      <c r="P53" s="93" t="b">
        <f t="shared" si="11"/>
        <v>1</v>
      </c>
      <c r="Q53" s="93" t="b">
        <f t="shared" si="11"/>
        <v>1</v>
      </c>
      <c r="R53" s="93" t="b">
        <f t="shared" si="11"/>
        <v>1</v>
      </c>
      <c r="S53" s="93" t="b">
        <f t="shared" si="11"/>
        <v>1</v>
      </c>
      <c r="T53" s="93" t="b">
        <f t="shared" si="11"/>
        <v>1</v>
      </c>
      <c r="U53" s="93"/>
      <c r="V53" s="93"/>
      <c r="W53" s="93"/>
      <c r="AA53" t="s">
        <v>309</v>
      </c>
      <c r="AB53" t="s">
        <v>32</v>
      </c>
      <c r="AI53" s="152"/>
    </row>
    <row r="54" spans="1:35" ht="12.95" customHeight="1" x14ac:dyDescent="0.2">
      <c r="A54" s="12"/>
      <c r="B54" s="27"/>
      <c r="C54" s="23" t="s">
        <v>33</v>
      </c>
      <c r="D54" s="23"/>
      <c r="E54" s="20">
        <v>0</v>
      </c>
      <c r="F54" s="20">
        <v>0</v>
      </c>
      <c r="G54" s="20">
        <v>0</v>
      </c>
      <c r="H54" s="20">
        <v>0</v>
      </c>
      <c r="I54" s="20">
        <v>0</v>
      </c>
      <c r="J54" s="20">
        <v>0</v>
      </c>
      <c r="K54"/>
      <c r="L54"/>
      <c r="M54"/>
      <c r="N54" s="95" t="s">
        <v>230</v>
      </c>
      <c r="O54" s="95"/>
      <c r="P54" s="95"/>
      <c r="Q54" s="95"/>
      <c r="R54" s="95"/>
      <c r="S54" s="95"/>
      <c r="T54" s="95"/>
      <c r="U54" s="95"/>
      <c r="V54" s="95"/>
      <c r="W54" s="95"/>
      <c r="AA54" t="s">
        <v>310</v>
      </c>
      <c r="AB54" t="s">
        <v>33</v>
      </c>
    </row>
    <row r="55" spans="1:35" ht="12.95" customHeight="1" x14ac:dyDescent="0.2">
      <c r="A55" s="12"/>
      <c r="B55" s="28"/>
      <c r="C55" s="23" t="s">
        <v>34</v>
      </c>
      <c r="D55" s="23"/>
      <c r="E55" s="20">
        <v>0</v>
      </c>
      <c r="F55" s="20">
        <v>0</v>
      </c>
      <c r="G55" s="20">
        <v>0</v>
      </c>
      <c r="H55" s="20">
        <v>0</v>
      </c>
      <c r="I55" s="20">
        <v>0</v>
      </c>
      <c r="J55" s="20">
        <v>0</v>
      </c>
      <c r="K55"/>
      <c r="L55"/>
      <c r="M55"/>
      <c r="N55" s="95" t="s">
        <v>230</v>
      </c>
      <c r="O55" s="95"/>
      <c r="P55" s="95"/>
      <c r="Q55" s="95"/>
      <c r="R55" s="95"/>
      <c r="S55" s="95"/>
      <c r="T55" s="95"/>
      <c r="U55" s="95"/>
      <c r="V55" s="95"/>
      <c r="W55" s="95"/>
      <c r="AA55" t="s">
        <v>311</v>
      </c>
      <c r="AB55" t="s">
        <v>529</v>
      </c>
    </row>
    <row r="56" spans="1:35" ht="12.95" customHeight="1" x14ac:dyDescent="0.2">
      <c r="A56" s="12"/>
      <c r="B56" s="28"/>
      <c r="C56" s="23" t="s">
        <v>35</v>
      </c>
      <c r="D56" s="23"/>
      <c r="E56" s="20">
        <v>0</v>
      </c>
      <c r="F56" s="20">
        <v>0</v>
      </c>
      <c r="G56" s="20">
        <v>0</v>
      </c>
      <c r="H56" s="20">
        <v>0</v>
      </c>
      <c r="I56" s="20">
        <v>0</v>
      </c>
      <c r="J56" s="20">
        <v>0</v>
      </c>
      <c r="K56"/>
      <c r="L56"/>
      <c r="M56"/>
      <c r="N56" s="95" t="s">
        <v>230</v>
      </c>
      <c r="O56" s="95"/>
      <c r="P56" s="95"/>
      <c r="Q56" s="95"/>
      <c r="R56" s="95"/>
      <c r="S56" s="95"/>
      <c r="T56" s="95"/>
      <c r="U56" s="95"/>
      <c r="V56" s="95"/>
      <c r="W56" s="95"/>
      <c r="AA56" t="s">
        <v>312</v>
      </c>
      <c r="AB56" t="s">
        <v>35</v>
      </c>
    </row>
    <row r="57" spans="1:35" ht="12.95" customHeight="1" x14ac:dyDescent="0.2">
      <c r="A57" s="12"/>
      <c r="B57" s="28"/>
      <c r="C57" s="23" t="s">
        <v>36</v>
      </c>
      <c r="D57" s="23"/>
      <c r="E57" s="20">
        <v>0</v>
      </c>
      <c r="F57" s="20">
        <v>0</v>
      </c>
      <c r="G57" s="20">
        <v>0</v>
      </c>
      <c r="H57" s="20">
        <v>0</v>
      </c>
      <c r="I57" s="20">
        <v>0</v>
      </c>
      <c r="J57" s="20">
        <v>0</v>
      </c>
      <c r="K57"/>
      <c r="L57"/>
      <c r="M57"/>
      <c r="N57" s="95" t="s">
        <v>230</v>
      </c>
      <c r="O57" s="95"/>
      <c r="P57" s="95"/>
      <c r="Q57" s="95"/>
      <c r="R57" s="95"/>
      <c r="S57" s="95"/>
      <c r="T57" s="95"/>
      <c r="U57" s="95"/>
      <c r="V57" s="95"/>
      <c r="W57" s="95"/>
      <c r="AA57" t="s">
        <v>313</v>
      </c>
      <c r="AB57" t="s">
        <v>530</v>
      </c>
    </row>
    <row r="58" spans="1:35" ht="12.95" customHeight="1" x14ac:dyDescent="0.2">
      <c r="A58" s="12"/>
      <c r="B58" s="28"/>
      <c r="C58" s="23" t="s">
        <v>37</v>
      </c>
      <c r="D58" s="23"/>
      <c r="E58" s="20">
        <v>0</v>
      </c>
      <c r="F58" s="20">
        <v>0</v>
      </c>
      <c r="G58" s="20">
        <v>0</v>
      </c>
      <c r="H58" s="20">
        <v>0</v>
      </c>
      <c r="I58" s="20">
        <v>0</v>
      </c>
      <c r="J58" s="20">
        <v>0</v>
      </c>
      <c r="K58"/>
      <c r="L58"/>
      <c r="M58"/>
      <c r="N58" s="95" t="s">
        <v>230</v>
      </c>
      <c r="O58" s="95"/>
      <c r="P58" s="95"/>
      <c r="Q58" s="95"/>
      <c r="R58" s="95"/>
      <c r="S58" s="95"/>
      <c r="T58" s="95"/>
      <c r="U58" s="95"/>
      <c r="V58" s="95"/>
      <c r="W58" s="95"/>
      <c r="AA58" t="s">
        <v>314</v>
      </c>
      <c r="AB58" t="s">
        <v>37</v>
      </c>
    </row>
    <row r="59" spans="1:35" ht="12.95" customHeight="1" x14ac:dyDescent="0.2">
      <c r="A59" s="12"/>
      <c r="B59" s="28"/>
      <c r="C59" s="23" t="s">
        <v>38</v>
      </c>
      <c r="D59" s="23"/>
      <c r="E59" s="20">
        <v>0</v>
      </c>
      <c r="F59" s="20">
        <v>0</v>
      </c>
      <c r="G59" s="20">
        <v>0</v>
      </c>
      <c r="H59" s="20">
        <v>0</v>
      </c>
      <c r="I59" s="20">
        <v>0</v>
      </c>
      <c r="J59" s="20">
        <v>0</v>
      </c>
      <c r="K59"/>
      <c r="L59"/>
      <c r="M59"/>
      <c r="N59" s="95" t="s">
        <v>230</v>
      </c>
      <c r="O59" s="95"/>
      <c r="P59" s="95"/>
      <c r="Q59" s="95"/>
      <c r="R59" s="95"/>
      <c r="S59" s="95"/>
      <c r="T59" s="95"/>
      <c r="U59" s="95"/>
      <c r="V59" s="95"/>
      <c r="W59" s="95"/>
      <c r="AA59" t="s">
        <v>315</v>
      </c>
      <c r="AB59" t="s">
        <v>38</v>
      </c>
    </row>
    <row r="60" spans="1:35" ht="12.95" customHeight="1" x14ac:dyDescent="0.2">
      <c r="A60" s="12"/>
      <c r="B60" s="29"/>
      <c r="C60" s="70" t="s">
        <v>149</v>
      </c>
      <c r="D60" s="23"/>
      <c r="E60" s="20">
        <v>0</v>
      </c>
      <c r="F60" s="20">
        <v>0</v>
      </c>
      <c r="G60" s="20">
        <v>0</v>
      </c>
      <c r="H60" s="20">
        <v>0</v>
      </c>
      <c r="I60" s="20">
        <v>0</v>
      </c>
      <c r="J60" s="20">
        <v>0</v>
      </c>
      <c r="K60"/>
      <c r="L60"/>
      <c r="M60"/>
      <c r="N60" s="95" t="s">
        <v>230</v>
      </c>
      <c r="O60" s="95"/>
      <c r="P60" s="95"/>
      <c r="Q60" s="95"/>
      <c r="R60" s="95"/>
      <c r="S60" s="95"/>
      <c r="T60" s="95"/>
      <c r="U60" s="95"/>
      <c r="V60" s="95"/>
      <c r="W60" s="95"/>
      <c r="AA60" t="s">
        <v>316</v>
      </c>
      <c r="AB60" t="s">
        <v>149</v>
      </c>
    </row>
    <row r="61" spans="1:35" ht="12.95" customHeight="1" x14ac:dyDescent="0.2">
      <c r="A61" s="100"/>
      <c r="B61" s="17" t="s">
        <v>39</v>
      </c>
      <c r="C61" s="17"/>
      <c r="D61" s="17"/>
      <c r="E61" s="34">
        <v>0</v>
      </c>
      <c r="F61" s="34">
        <v>0</v>
      </c>
      <c r="G61" s="34">
        <v>0</v>
      </c>
      <c r="H61" s="34">
        <v>0</v>
      </c>
      <c r="I61" s="34">
        <v>0</v>
      </c>
      <c r="J61" s="34">
        <v>0</v>
      </c>
      <c r="K61"/>
      <c r="L61"/>
      <c r="M61" s="152">
        <f>SUM(E62:E66)</f>
        <v>0</v>
      </c>
      <c r="N61" s="95" t="s">
        <v>230</v>
      </c>
      <c r="O61" s="93" t="b">
        <f t="shared" ref="O61:T61" si="12">ROUND(ABS(E61-SUM(E62:E66)),$J$2)&lt;=$O$5</f>
        <v>1</v>
      </c>
      <c r="P61" s="93" t="b">
        <f t="shared" si="12"/>
        <v>1</v>
      </c>
      <c r="Q61" s="93" t="b">
        <f t="shared" si="12"/>
        <v>1</v>
      </c>
      <c r="R61" s="93" t="b">
        <f t="shared" si="12"/>
        <v>1</v>
      </c>
      <c r="S61" s="93" t="b">
        <f t="shared" si="12"/>
        <v>1</v>
      </c>
      <c r="T61" s="93" t="b">
        <f t="shared" si="12"/>
        <v>1</v>
      </c>
      <c r="U61" s="93"/>
      <c r="V61" s="93"/>
      <c r="W61" s="93"/>
      <c r="AA61" t="s">
        <v>317</v>
      </c>
      <c r="AB61" t="s">
        <v>39</v>
      </c>
      <c r="AI61" s="152"/>
    </row>
    <row r="62" spans="1:35" ht="12.95" customHeight="1" x14ac:dyDescent="0.2">
      <c r="A62" s="12"/>
      <c r="B62" s="71"/>
      <c r="C62" s="23" t="s">
        <v>40</v>
      </c>
      <c r="D62" s="23"/>
      <c r="E62" s="20">
        <v>0</v>
      </c>
      <c r="F62" s="20">
        <v>0</v>
      </c>
      <c r="G62" s="20">
        <v>0</v>
      </c>
      <c r="H62" s="20">
        <v>0</v>
      </c>
      <c r="I62" s="20">
        <v>0</v>
      </c>
      <c r="J62" s="20">
        <v>0</v>
      </c>
      <c r="K62"/>
      <c r="L62"/>
      <c r="M62"/>
      <c r="N62" s="95" t="s">
        <v>230</v>
      </c>
      <c r="O62" s="95"/>
      <c r="P62" s="95"/>
      <c r="Q62" s="95"/>
      <c r="R62" s="95"/>
      <c r="S62" s="95"/>
      <c r="T62" s="95"/>
      <c r="U62" s="95"/>
      <c r="V62" s="95"/>
      <c r="W62" s="95"/>
      <c r="AA62" t="s">
        <v>318</v>
      </c>
      <c r="AB62" t="s">
        <v>531</v>
      </c>
    </row>
    <row r="63" spans="1:35" ht="12.95" customHeight="1" x14ac:dyDescent="0.2">
      <c r="A63" s="12"/>
      <c r="B63" s="28"/>
      <c r="C63" s="23" t="s">
        <v>41</v>
      </c>
      <c r="D63" s="23"/>
      <c r="E63" s="20">
        <v>0</v>
      </c>
      <c r="F63" s="20">
        <v>0</v>
      </c>
      <c r="G63" s="20">
        <v>0</v>
      </c>
      <c r="H63" s="20">
        <v>0</v>
      </c>
      <c r="I63" s="20">
        <v>0</v>
      </c>
      <c r="J63" s="20">
        <v>0</v>
      </c>
      <c r="K63"/>
      <c r="L63"/>
      <c r="M63"/>
      <c r="N63" s="95" t="s">
        <v>230</v>
      </c>
      <c r="O63" s="95"/>
      <c r="P63" s="95"/>
      <c r="Q63" s="95"/>
      <c r="R63" s="95"/>
      <c r="S63" s="95"/>
      <c r="T63" s="95"/>
      <c r="U63" s="95"/>
      <c r="V63" s="95"/>
      <c r="W63" s="95"/>
      <c r="AA63" t="s">
        <v>319</v>
      </c>
      <c r="AB63" t="s">
        <v>41</v>
      </c>
    </row>
    <row r="64" spans="1:35" ht="12.95" customHeight="1" x14ac:dyDescent="0.2">
      <c r="A64" s="12"/>
      <c r="B64" s="28"/>
      <c r="C64" s="23" t="s">
        <v>150</v>
      </c>
      <c r="D64" s="23"/>
      <c r="E64" s="20">
        <v>0</v>
      </c>
      <c r="F64" s="20">
        <v>0</v>
      </c>
      <c r="G64" s="20">
        <v>0</v>
      </c>
      <c r="H64" s="20">
        <v>0</v>
      </c>
      <c r="I64" s="20">
        <v>0</v>
      </c>
      <c r="J64" s="20">
        <v>0</v>
      </c>
      <c r="K64"/>
      <c r="L64"/>
      <c r="M64"/>
      <c r="N64" s="95" t="s">
        <v>230</v>
      </c>
      <c r="O64" s="95"/>
      <c r="P64" s="95"/>
      <c r="Q64" s="95"/>
      <c r="R64" s="95"/>
      <c r="S64" s="95"/>
      <c r="T64" s="95"/>
      <c r="U64" s="95"/>
      <c r="V64" s="95"/>
      <c r="W64" s="95"/>
      <c r="AA64" t="s">
        <v>320</v>
      </c>
      <c r="AB64" t="s">
        <v>150</v>
      </c>
    </row>
    <row r="65" spans="1:35" ht="12.95" customHeight="1" x14ac:dyDescent="0.2">
      <c r="A65" s="12"/>
      <c r="B65" s="28"/>
      <c r="C65" s="23" t="s">
        <v>42</v>
      </c>
      <c r="D65" s="23"/>
      <c r="E65" s="20">
        <v>0</v>
      </c>
      <c r="F65" s="20">
        <v>0</v>
      </c>
      <c r="G65" s="20">
        <v>0</v>
      </c>
      <c r="H65" s="20">
        <v>0</v>
      </c>
      <c r="I65" s="20">
        <v>0</v>
      </c>
      <c r="J65" s="20">
        <v>0</v>
      </c>
      <c r="K65"/>
      <c r="L65"/>
      <c r="M65"/>
      <c r="N65" s="95" t="s">
        <v>230</v>
      </c>
      <c r="O65" s="95"/>
      <c r="P65" s="95"/>
      <c r="Q65" s="95"/>
      <c r="R65" s="95"/>
      <c r="S65" s="95"/>
      <c r="T65" s="95"/>
      <c r="U65" s="95"/>
      <c r="V65" s="95"/>
      <c r="W65" s="95"/>
      <c r="AA65" t="s">
        <v>321</v>
      </c>
      <c r="AB65" t="s">
        <v>42</v>
      </c>
    </row>
    <row r="66" spans="1:35" ht="12.95" customHeight="1" x14ac:dyDescent="0.2">
      <c r="A66" s="12"/>
      <c r="B66" s="29"/>
      <c r="C66" s="70" t="s">
        <v>151</v>
      </c>
      <c r="D66" s="23"/>
      <c r="E66" s="20">
        <v>0</v>
      </c>
      <c r="F66" s="20">
        <v>0</v>
      </c>
      <c r="G66" s="20">
        <v>0</v>
      </c>
      <c r="H66" s="20">
        <v>0</v>
      </c>
      <c r="I66" s="20">
        <v>0</v>
      </c>
      <c r="J66" s="20">
        <v>0</v>
      </c>
      <c r="K66"/>
      <c r="L66"/>
      <c r="M66"/>
      <c r="N66" s="95" t="s">
        <v>230</v>
      </c>
      <c r="O66" s="95"/>
      <c r="P66" s="95"/>
      <c r="Q66" s="95"/>
      <c r="R66" s="95"/>
      <c r="S66" s="95"/>
      <c r="T66" s="95"/>
      <c r="U66" s="95"/>
      <c r="V66" s="95"/>
      <c r="W66" s="95"/>
      <c r="AA66" t="s">
        <v>322</v>
      </c>
      <c r="AB66" t="s">
        <v>151</v>
      </c>
    </row>
    <row r="67" spans="1:35" ht="12.95" customHeight="1" x14ac:dyDescent="0.2">
      <c r="A67" s="100"/>
      <c r="B67" s="17" t="s">
        <v>235</v>
      </c>
      <c r="C67" s="17"/>
      <c r="D67" s="17"/>
      <c r="E67" s="34">
        <v>0</v>
      </c>
      <c r="F67" s="34">
        <v>0</v>
      </c>
      <c r="G67" s="34">
        <v>0</v>
      </c>
      <c r="H67" s="34">
        <v>0</v>
      </c>
      <c r="I67" s="34">
        <v>0</v>
      </c>
      <c r="J67" s="34">
        <v>0</v>
      </c>
      <c r="K67"/>
      <c r="L67"/>
      <c r="M67" s="152">
        <f>SUM(E68:E71)</f>
        <v>0</v>
      </c>
      <c r="N67" s="95" t="s">
        <v>230</v>
      </c>
      <c r="O67" s="93" t="b">
        <f t="shared" ref="O67:T67" si="13">ROUND(ABS(E67-SUM(E68:E71)),$J$2)&lt;=$O$5</f>
        <v>1</v>
      </c>
      <c r="P67" s="93" t="b">
        <f t="shared" si="13"/>
        <v>1</v>
      </c>
      <c r="Q67" s="93" t="b">
        <f t="shared" si="13"/>
        <v>1</v>
      </c>
      <c r="R67" s="93" t="b">
        <f t="shared" si="13"/>
        <v>1</v>
      </c>
      <c r="S67" s="93" t="b">
        <f t="shared" si="13"/>
        <v>1</v>
      </c>
      <c r="T67" s="93" t="b">
        <f t="shared" si="13"/>
        <v>1</v>
      </c>
      <c r="U67" s="93"/>
      <c r="V67" s="93"/>
      <c r="W67" s="93"/>
      <c r="AA67" t="s">
        <v>323</v>
      </c>
      <c r="AB67" t="s">
        <v>235</v>
      </c>
      <c r="AI67" s="152"/>
    </row>
    <row r="68" spans="1:35" ht="12.95" customHeight="1" x14ac:dyDescent="0.2">
      <c r="A68" s="12"/>
      <c r="B68" s="27"/>
      <c r="C68" s="23" t="s">
        <v>236</v>
      </c>
      <c r="D68" s="23"/>
      <c r="E68" s="20">
        <v>0</v>
      </c>
      <c r="F68" s="20">
        <v>0</v>
      </c>
      <c r="G68" s="20">
        <v>0</v>
      </c>
      <c r="H68" s="20">
        <v>0</v>
      </c>
      <c r="I68" s="20">
        <v>0</v>
      </c>
      <c r="J68" s="20">
        <v>0</v>
      </c>
      <c r="K68"/>
      <c r="L68"/>
      <c r="M68"/>
      <c r="N68" s="95" t="s">
        <v>230</v>
      </c>
      <c r="O68" s="95"/>
      <c r="P68" s="95"/>
      <c r="Q68" s="95"/>
      <c r="R68" s="95"/>
      <c r="S68" s="95"/>
      <c r="T68" s="95"/>
      <c r="U68" s="95"/>
      <c r="V68" s="95"/>
      <c r="W68" s="95"/>
      <c r="AA68" t="s">
        <v>324</v>
      </c>
      <c r="AB68" t="s">
        <v>236</v>
      </c>
    </row>
    <row r="69" spans="1:35" ht="12.95" customHeight="1" x14ac:dyDescent="0.2">
      <c r="A69" s="12"/>
      <c r="B69" s="28"/>
      <c r="C69" s="23" t="s">
        <v>237</v>
      </c>
      <c r="D69" s="23"/>
      <c r="E69" s="20">
        <v>0</v>
      </c>
      <c r="F69" s="20">
        <v>0</v>
      </c>
      <c r="G69" s="20">
        <v>0</v>
      </c>
      <c r="H69" s="20">
        <v>0</v>
      </c>
      <c r="I69" s="20">
        <v>0</v>
      </c>
      <c r="J69" s="20">
        <v>0</v>
      </c>
      <c r="K69"/>
      <c r="L69"/>
      <c r="M69"/>
      <c r="N69" s="95" t="s">
        <v>230</v>
      </c>
      <c r="O69" s="95"/>
      <c r="P69" s="95"/>
      <c r="Q69" s="95"/>
      <c r="R69" s="95"/>
      <c r="S69" s="95"/>
      <c r="T69" s="95"/>
      <c r="U69" s="95"/>
      <c r="V69" s="95"/>
      <c r="W69" s="95"/>
      <c r="AA69" t="s">
        <v>325</v>
      </c>
      <c r="AB69" t="s">
        <v>237</v>
      </c>
    </row>
    <row r="70" spans="1:35" ht="12.95" customHeight="1" x14ac:dyDescent="0.2">
      <c r="A70" s="12"/>
      <c r="B70" s="28"/>
      <c r="C70" s="23" t="s">
        <v>152</v>
      </c>
      <c r="D70" s="71"/>
      <c r="E70" s="73">
        <v>0</v>
      </c>
      <c r="F70" s="73">
        <v>0</v>
      </c>
      <c r="G70" s="73">
        <v>0</v>
      </c>
      <c r="H70" s="73">
        <v>0</v>
      </c>
      <c r="I70" s="73">
        <v>0</v>
      </c>
      <c r="J70" s="73">
        <v>0</v>
      </c>
      <c r="K70"/>
      <c r="L70"/>
      <c r="M70"/>
      <c r="N70" s="95" t="s">
        <v>230</v>
      </c>
      <c r="O70" s="95"/>
      <c r="P70" s="95"/>
      <c r="Q70" s="95"/>
      <c r="R70" s="95"/>
      <c r="S70" s="95"/>
      <c r="T70" s="95"/>
      <c r="U70" s="95"/>
      <c r="V70" s="95"/>
      <c r="W70" s="95"/>
      <c r="AA70" t="s">
        <v>326</v>
      </c>
      <c r="AB70" t="s">
        <v>532</v>
      </c>
    </row>
    <row r="71" spans="1:35" ht="12.95" customHeight="1" x14ac:dyDescent="0.2">
      <c r="A71" s="12"/>
      <c r="B71" s="29"/>
      <c r="C71" s="70" t="s">
        <v>238</v>
      </c>
      <c r="D71" s="71"/>
      <c r="E71" s="73">
        <v>0</v>
      </c>
      <c r="F71" s="73">
        <v>0</v>
      </c>
      <c r="G71" s="73">
        <v>0</v>
      </c>
      <c r="H71" s="73">
        <v>0</v>
      </c>
      <c r="I71" s="73">
        <v>0</v>
      </c>
      <c r="J71" s="73">
        <v>0</v>
      </c>
      <c r="K71"/>
      <c r="L71"/>
      <c r="M71"/>
      <c r="N71" s="95" t="s">
        <v>230</v>
      </c>
      <c r="O71" s="95"/>
      <c r="P71" s="95"/>
      <c r="Q71" s="95"/>
      <c r="R71" s="95"/>
      <c r="S71" s="95"/>
      <c r="T71" s="95"/>
      <c r="U71" s="95"/>
      <c r="V71" s="95"/>
      <c r="W71" s="95"/>
      <c r="AA71" t="s">
        <v>327</v>
      </c>
      <c r="AB71" t="s">
        <v>238</v>
      </c>
    </row>
    <row r="72" spans="1:35" ht="12.95" customHeight="1" thickBot="1" x14ac:dyDescent="0.25">
      <c r="A72" s="101"/>
      <c r="B72" s="74" t="s">
        <v>154</v>
      </c>
      <c r="C72" s="24"/>
      <c r="D72" s="24"/>
      <c r="E72" s="102">
        <v>0</v>
      </c>
      <c r="F72" s="102">
        <v>0</v>
      </c>
      <c r="G72" s="102">
        <v>0</v>
      </c>
      <c r="H72" s="103">
        <v>0</v>
      </c>
      <c r="I72" s="103">
        <v>0</v>
      </c>
      <c r="J72" s="103">
        <v>0</v>
      </c>
      <c r="K72"/>
      <c r="L72"/>
      <c r="M72"/>
      <c r="N72" s="95" t="s">
        <v>230</v>
      </c>
      <c r="O72" s="93"/>
      <c r="P72" s="93"/>
      <c r="Q72" s="93"/>
      <c r="R72" s="93"/>
      <c r="S72" s="93"/>
      <c r="T72" s="93"/>
      <c r="U72" s="93"/>
      <c r="V72" s="93"/>
      <c r="W72" s="93"/>
      <c r="AA72" t="s">
        <v>328</v>
      </c>
      <c r="AB72" t="s">
        <v>154</v>
      </c>
    </row>
    <row r="73" spans="1:35" ht="20.100000000000001" customHeight="1" thickBot="1" x14ac:dyDescent="0.25">
      <c r="A73" s="10" t="s">
        <v>223</v>
      </c>
      <c r="B73" s="10"/>
      <c r="C73" s="10"/>
      <c r="D73" s="10"/>
      <c r="E73" s="35">
        <v>0</v>
      </c>
      <c r="F73" s="35">
        <v>0</v>
      </c>
      <c r="G73" s="35">
        <v>0</v>
      </c>
      <c r="H73" s="35">
        <v>0</v>
      </c>
      <c r="I73" s="35">
        <v>0</v>
      </c>
      <c r="J73" s="35">
        <v>0</v>
      </c>
      <c r="K73"/>
      <c r="L73"/>
      <c r="M73" s="151">
        <f>E74+E79+E84+E90+E106+E112+E116+E117</f>
        <v>0</v>
      </c>
      <c r="N73" s="95" t="s">
        <v>229</v>
      </c>
      <c r="O73" s="93" t="b">
        <f t="shared" ref="O73:T73" si="14">ROUND(ABS(E73-(E74+E79+E84+E90+E106+E112+E116+E117)),$J$2)&lt;=$O$5</f>
        <v>1</v>
      </c>
      <c r="P73" s="93" t="b">
        <f t="shared" si="14"/>
        <v>1</v>
      </c>
      <c r="Q73" s="93" t="b">
        <f t="shared" si="14"/>
        <v>1</v>
      </c>
      <c r="R73" s="93" t="b">
        <f t="shared" si="14"/>
        <v>1</v>
      </c>
      <c r="S73" s="93" t="b">
        <f t="shared" si="14"/>
        <v>1</v>
      </c>
      <c r="T73" s="93" t="b">
        <f t="shared" si="14"/>
        <v>1</v>
      </c>
      <c r="U73" s="93"/>
      <c r="V73" s="93"/>
      <c r="W73" s="93"/>
      <c r="AA73" t="s">
        <v>329</v>
      </c>
      <c r="AB73" t="s">
        <v>533</v>
      </c>
      <c r="AI73" s="151"/>
    </row>
    <row r="74" spans="1:35" ht="12.95" customHeight="1" x14ac:dyDescent="0.2">
      <c r="A74" s="104"/>
      <c r="B74" s="14" t="s">
        <v>46</v>
      </c>
      <c r="C74" s="14"/>
      <c r="D74" s="14"/>
      <c r="E74" s="92">
        <v>0</v>
      </c>
      <c r="F74" s="92">
        <v>0</v>
      </c>
      <c r="G74" s="92">
        <v>0</v>
      </c>
      <c r="H74" s="92">
        <v>0</v>
      </c>
      <c r="I74" s="92">
        <v>0</v>
      </c>
      <c r="J74" s="92">
        <v>0</v>
      </c>
      <c r="K74"/>
      <c r="L74"/>
      <c r="M74" s="152">
        <f>SUM(E75:E78)</f>
        <v>0</v>
      </c>
      <c r="N74" s="95" t="s">
        <v>230</v>
      </c>
      <c r="O74" s="93" t="b">
        <f t="shared" ref="O74:T74" si="15">ROUND(ABS(E74-SUM(E75:E78)),$J$2)&lt;=$O$5</f>
        <v>1</v>
      </c>
      <c r="P74" s="93" t="b">
        <f t="shared" si="15"/>
        <v>1</v>
      </c>
      <c r="Q74" s="93" t="b">
        <f t="shared" si="15"/>
        <v>1</v>
      </c>
      <c r="R74" s="93" t="b">
        <f t="shared" si="15"/>
        <v>1</v>
      </c>
      <c r="S74" s="93" t="b">
        <f t="shared" si="15"/>
        <v>1</v>
      </c>
      <c r="T74" s="93" t="b">
        <f t="shared" si="15"/>
        <v>1</v>
      </c>
      <c r="U74" s="93"/>
      <c r="V74" s="93"/>
      <c r="W74" s="93"/>
      <c r="AA74" t="s">
        <v>330</v>
      </c>
      <c r="AB74" t="s">
        <v>46</v>
      </c>
      <c r="AI74" s="152"/>
    </row>
    <row r="75" spans="1:35" ht="12.95" customHeight="1" x14ac:dyDescent="0.2">
      <c r="A75" s="12"/>
      <c r="B75" s="27"/>
      <c r="C75" s="23" t="s">
        <v>47</v>
      </c>
      <c r="D75" s="23"/>
      <c r="E75" s="36">
        <v>0</v>
      </c>
      <c r="F75" s="36">
        <v>0</v>
      </c>
      <c r="G75" s="36">
        <v>0</v>
      </c>
      <c r="H75" s="20">
        <v>0</v>
      </c>
      <c r="I75" s="20">
        <v>0</v>
      </c>
      <c r="J75" s="20">
        <v>0</v>
      </c>
      <c r="K75"/>
      <c r="L75"/>
      <c r="M75"/>
      <c r="N75" s="95" t="s">
        <v>230</v>
      </c>
      <c r="O75" s="95"/>
      <c r="P75" s="95"/>
      <c r="Q75" s="95"/>
      <c r="R75" s="95"/>
      <c r="S75" s="95"/>
      <c r="T75" s="95"/>
      <c r="U75" s="95"/>
      <c r="V75" s="95"/>
      <c r="W75" s="95"/>
      <c r="AA75" t="s">
        <v>331</v>
      </c>
      <c r="AB75" t="s">
        <v>47</v>
      </c>
    </row>
    <row r="76" spans="1:35" ht="12.95" customHeight="1" x14ac:dyDescent="0.2">
      <c r="A76" s="12"/>
      <c r="B76" s="28"/>
      <c r="C76" s="23" t="s">
        <v>155</v>
      </c>
      <c r="D76" s="23"/>
      <c r="E76" s="36">
        <v>0</v>
      </c>
      <c r="F76" s="36">
        <v>0</v>
      </c>
      <c r="G76" s="36">
        <v>0</v>
      </c>
      <c r="H76" s="20">
        <v>0</v>
      </c>
      <c r="I76" s="20">
        <v>0</v>
      </c>
      <c r="J76" s="20">
        <v>0</v>
      </c>
      <c r="K76"/>
      <c r="L76"/>
      <c r="M76"/>
      <c r="N76" s="95" t="s">
        <v>230</v>
      </c>
      <c r="O76" s="95"/>
      <c r="P76" s="95"/>
      <c r="Q76" s="95"/>
      <c r="R76" s="95"/>
      <c r="S76" s="95"/>
      <c r="T76" s="95"/>
      <c r="U76" s="95"/>
      <c r="V76" s="95"/>
      <c r="W76" s="95"/>
      <c r="AA76" t="s">
        <v>332</v>
      </c>
      <c r="AB76" t="s">
        <v>534</v>
      </c>
    </row>
    <row r="77" spans="1:35" ht="12.95" customHeight="1" x14ac:dyDescent="0.2">
      <c r="A77" s="12"/>
      <c r="B77" s="28"/>
      <c r="C77" s="23" t="s">
        <v>48</v>
      </c>
      <c r="D77" s="23"/>
      <c r="E77" s="20">
        <v>0</v>
      </c>
      <c r="F77" s="20">
        <v>0</v>
      </c>
      <c r="G77" s="20">
        <v>0</v>
      </c>
      <c r="H77" s="20">
        <v>0</v>
      </c>
      <c r="I77" s="20">
        <v>0</v>
      </c>
      <c r="J77" s="20">
        <v>0</v>
      </c>
      <c r="K77"/>
      <c r="L77"/>
      <c r="M77"/>
      <c r="N77" s="95" t="s">
        <v>230</v>
      </c>
      <c r="O77" s="95"/>
      <c r="P77" s="95"/>
      <c r="Q77" s="95"/>
      <c r="R77" s="95"/>
      <c r="S77" s="95"/>
      <c r="T77" s="95"/>
      <c r="U77" s="95"/>
      <c r="V77" s="95"/>
      <c r="W77" s="95"/>
      <c r="AA77" t="s">
        <v>333</v>
      </c>
      <c r="AB77" t="s">
        <v>48</v>
      </c>
    </row>
    <row r="78" spans="1:35" ht="12.95" customHeight="1" x14ac:dyDescent="0.2">
      <c r="A78" s="12"/>
      <c r="B78" s="29"/>
      <c r="C78" s="70" t="s">
        <v>156</v>
      </c>
      <c r="D78" s="23"/>
      <c r="E78" s="20">
        <v>0</v>
      </c>
      <c r="F78" s="20">
        <v>0</v>
      </c>
      <c r="G78" s="20">
        <v>0</v>
      </c>
      <c r="H78" s="20">
        <v>0</v>
      </c>
      <c r="I78" s="20">
        <v>0</v>
      </c>
      <c r="J78" s="20">
        <v>0</v>
      </c>
      <c r="K78"/>
      <c r="L78"/>
      <c r="M78"/>
      <c r="N78" s="95" t="s">
        <v>230</v>
      </c>
      <c r="O78" s="95"/>
      <c r="P78" s="95"/>
      <c r="Q78" s="95"/>
      <c r="R78" s="95"/>
      <c r="S78" s="95"/>
      <c r="T78" s="95"/>
      <c r="U78" s="95"/>
      <c r="V78" s="95"/>
      <c r="W78" s="95"/>
      <c r="AA78" t="s">
        <v>334</v>
      </c>
      <c r="AB78" t="s">
        <v>156</v>
      </c>
    </row>
    <row r="79" spans="1:35" ht="12.95" customHeight="1" x14ac:dyDescent="0.2">
      <c r="A79" s="100"/>
      <c r="B79" s="17" t="s">
        <v>49</v>
      </c>
      <c r="C79" s="17"/>
      <c r="D79" s="17"/>
      <c r="E79" s="34">
        <v>0</v>
      </c>
      <c r="F79" s="34">
        <v>0</v>
      </c>
      <c r="G79" s="34">
        <v>0</v>
      </c>
      <c r="H79" s="34">
        <v>0</v>
      </c>
      <c r="I79" s="34">
        <v>0</v>
      </c>
      <c r="J79" s="34">
        <v>0</v>
      </c>
      <c r="K79"/>
      <c r="L79"/>
      <c r="M79" s="152">
        <f>SUM(E80:E83)</f>
        <v>0</v>
      </c>
      <c r="N79" s="95" t="s">
        <v>230</v>
      </c>
      <c r="O79" s="93" t="b">
        <f t="shared" ref="O79:T79" si="16">ROUND(ABS(E79-SUM(E80:E83)),$J$2)&lt;=$O$5</f>
        <v>1</v>
      </c>
      <c r="P79" s="93" t="b">
        <f t="shared" si="16"/>
        <v>1</v>
      </c>
      <c r="Q79" s="93" t="b">
        <f t="shared" si="16"/>
        <v>1</v>
      </c>
      <c r="R79" s="93" t="b">
        <f t="shared" si="16"/>
        <v>1</v>
      </c>
      <c r="S79" s="93" t="b">
        <f t="shared" si="16"/>
        <v>1</v>
      </c>
      <c r="T79" s="93" t="b">
        <f t="shared" si="16"/>
        <v>1</v>
      </c>
      <c r="U79" s="93"/>
      <c r="V79" s="93"/>
      <c r="W79" s="93"/>
      <c r="AA79" t="s">
        <v>335</v>
      </c>
      <c r="AB79" t="s">
        <v>49</v>
      </c>
      <c r="AI79" s="152"/>
    </row>
    <row r="80" spans="1:35" ht="12.95" customHeight="1" x14ac:dyDescent="0.2">
      <c r="A80" s="12"/>
      <c r="B80" s="31"/>
      <c r="C80" s="23" t="s">
        <v>50</v>
      </c>
      <c r="D80" s="23"/>
      <c r="E80" s="20">
        <v>0</v>
      </c>
      <c r="F80" s="20">
        <v>0</v>
      </c>
      <c r="G80" s="20">
        <v>0</v>
      </c>
      <c r="H80" s="20">
        <v>0</v>
      </c>
      <c r="I80" s="20">
        <v>0</v>
      </c>
      <c r="J80" s="20">
        <v>0</v>
      </c>
      <c r="K80"/>
      <c r="L80"/>
      <c r="M80"/>
      <c r="N80" s="95" t="s">
        <v>230</v>
      </c>
      <c r="O80" s="95"/>
      <c r="P80" s="95"/>
      <c r="Q80" s="95"/>
      <c r="R80" s="95"/>
      <c r="S80" s="95"/>
      <c r="T80" s="95"/>
      <c r="U80" s="95"/>
      <c r="V80" s="95"/>
      <c r="W80" s="95"/>
      <c r="AA80" t="s">
        <v>336</v>
      </c>
      <c r="AB80" t="s">
        <v>50</v>
      </c>
    </row>
    <row r="81" spans="1:35" ht="12.95" customHeight="1" x14ac:dyDescent="0.2">
      <c r="A81" s="12"/>
      <c r="B81" s="32"/>
      <c r="C81" s="23" t="s">
        <v>51</v>
      </c>
      <c r="D81" s="23"/>
      <c r="E81" s="20">
        <v>0</v>
      </c>
      <c r="F81" s="20">
        <v>0</v>
      </c>
      <c r="G81" s="20">
        <v>0</v>
      </c>
      <c r="H81" s="20">
        <v>0</v>
      </c>
      <c r="I81" s="20">
        <v>0</v>
      </c>
      <c r="J81" s="20">
        <v>0</v>
      </c>
      <c r="K81"/>
      <c r="L81"/>
      <c r="M81"/>
      <c r="N81" s="95" t="s">
        <v>230</v>
      </c>
      <c r="O81" s="95"/>
      <c r="P81" s="95"/>
      <c r="Q81" s="95"/>
      <c r="R81" s="95"/>
      <c r="S81" s="95"/>
      <c r="T81" s="95"/>
      <c r="U81" s="95"/>
      <c r="V81" s="95"/>
      <c r="W81" s="95"/>
      <c r="AA81" t="s">
        <v>337</v>
      </c>
      <c r="AB81" t="s">
        <v>535</v>
      </c>
    </row>
    <row r="82" spans="1:35" ht="12.95" customHeight="1" x14ac:dyDescent="0.2">
      <c r="A82" s="12"/>
      <c r="B82" s="32"/>
      <c r="C82" s="23" t="s">
        <v>52</v>
      </c>
      <c r="D82" s="23"/>
      <c r="E82" s="20">
        <v>0</v>
      </c>
      <c r="F82" s="20">
        <v>0</v>
      </c>
      <c r="G82" s="20">
        <v>0</v>
      </c>
      <c r="H82" s="20">
        <v>0</v>
      </c>
      <c r="I82" s="20">
        <v>0</v>
      </c>
      <c r="J82" s="20">
        <v>0</v>
      </c>
      <c r="K82"/>
      <c r="L82"/>
      <c r="M82"/>
      <c r="N82" s="95" t="s">
        <v>230</v>
      </c>
      <c r="O82" s="95"/>
      <c r="P82" s="95"/>
      <c r="Q82" s="95"/>
      <c r="R82" s="95"/>
      <c r="S82" s="95"/>
      <c r="T82" s="95"/>
      <c r="U82" s="95"/>
      <c r="V82" s="95"/>
      <c r="W82" s="95"/>
      <c r="AA82" t="s">
        <v>338</v>
      </c>
      <c r="AB82" t="s">
        <v>52</v>
      </c>
    </row>
    <row r="83" spans="1:35" ht="12.95" customHeight="1" x14ac:dyDescent="0.2">
      <c r="A83" s="12"/>
      <c r="B83" s="33"/>
      <c r="C83" s="70" t="s">
        <v>157</v>
      </c>
      <c r="D83" s="23"/>
      <c r="E83" s="20">
        <v>0</v>
      </c>
      <c r="F83" s="20">
        <v>0</v>
      </c>
      <c r="G83" s="20">
        <v>0</v>
      </c>
      <c r="H83" s="20">
        <v>0</v>
      </c>
      <c r="I83" s="20">
        <v>0</v>
      </c>
      <c r="J83" s="20">
        <v>0</v>
      </c>
      <c r="K83"/>
      <c r="L83"/>
      <c r="M83"/>
      <c r="N83" s="95" t="s">
        <v>230</v>
      </c>
      <c r="O83" s="95"/>
      <c r="P83" s="95"/>
      <c r="Q83" s="95"/>
      <c r="R83" s="95"/>
      <c r="S83" s="95"/>
      <c r="T83" s="95"/>
      <c r="U83" s="95"/>
      <c r="V83" s="95"/>
      <c r="W83" s="95"/>
      <c r="AA83" t="s">
        <v>339</v>
      </c>
      <c r="AB83" t="s">
        <v>157</v>
      </c>
    </row>
    <row r="84" spans="1:35" ht="12.95" customHeight="1" x14ac:dyDescent="0.2">
      <c r="A84" s="100"/>
      <c r="B84" s="17" t="s">
        <v>53</v>
      </c>
      <c r="C84" s="17"/>
      <c r="D84" s="17"/>
      <c r="E84" s="34">
        <v>0</v>
      </c>
      <c r="F84" s="34">
        <v>0</v>
      </c>
      <c r="G84" s="34">
        <v>0</v>
      </c>
      <c r="H84" s="34">
        <v>0</v>
      </c>
      <c r="I84" s="34">
        <v>0</v>
      </c>
      <c r="J84" s="34">
        <v>0</v>
      </c>
      <c r="K84"/>
      <c r="L84"/>
      <c r="M84" s="152">
        <f>SUM(E85:E89)</f>
        <v>0</v>
      </c>
      <c r="N84" s="95" t="s">
        <v>230</v>
      </c>
      <c r="O84" s="93" t="b">
        <f t="shared" ref="O84:T84" si="17">ROUND(ABS(E84-SUM(E85:E89)),$J$2)&lt;=$O$5</f>
        <v>1</v>
      </c>
      <c r="P84" s="93" t="b">
        <f t="shared" si="17"/>
        <v>1</v>
      </c>
      <c r="Q84" s="93" t="b">
        <f t="shared" si="17"/>
        <v>1</v>
      </c>
      <c r="R84" s="93" t="b">
        <f t="shared" si="17"/>
        <v>1</v>
      </c>
      <c r="S84" s="93" t="b">
        <f t="shared" si="17"/>
        <v>1</v>
      </c>
      <c r="T84" s="93" t="b">
        <f t="shared" si="17"/>
        <v>1</v>
      </c>
      <c r="U84" s="93"/>
      <c r="V84" s="93"/>
      <c r="W84" s="93"/>
      <c r="AA84" t="s">
        <v>340</v>
      </c>
      <c r="AB84" t="s">
        <v>536</v>
      </c>
      <c r="AI84" s="152"/>
    </row>
    <row r="85" spans="1:35" ht="12.95" customHeight="1" x14ac:dyDescent="0.2">
      <c r="A85" s="12"/>
      <c r="B85" s="27"/>
      <c r="C85" s="23" t="s">
        <v>54</v>
      </c>
      <c r="D85" s="23"/>
      <c r="E85" s="36">
        <v>0</v>
      </c>
      <c r="F85" s="36">
        <v>0</v>
      </c>
      <c r="G85" s="36">
        <v>0</v>
      </c>
      <c r="H85" s="20">
        <v>0</v>
      </c>
      <c r="I85" s="20">
        <v>0</v>
      </c>
      <c r="J85" s="20">
        <v>0</v>
      </c>
      <c r="K85"/>
      <c r="L85"/>
      <c r="M85"/>
      <c r="N85" s="95" t="s">
        <v>230</v>
      </c>
      <c r="O85" s="95"/>
      <c r="P85" s="95"/>
      <c r="Q85" s="95"/>
      <c r="R85" s="95"/>
      <c r="S85" s="95"/>
      <c r="T85" s="95"/>
      <c r="U85" s="95"/>
      <c r="V85" s="95"/>
      <c r="W85" s="95"/>
      <c r="AA85" t="s">
        <v>341</v>
      </c>
      <c r="AB85" t="s">
        <v>54</v>
      </c>
    </row>
    <row r="86" spans="1:35" ht="12.95" customHeight="1" x14ac:dyDescent="0.2">
      <c r="A86" s="12"/>
      <c r="B86" s="28"/>
      <c r="C86" s="23" t="s">
        <v>55</v>
      </c>
      <c r="D86" s="23"/>
      <c r="E86" s="36">
        <v>0</v>
      </c>
      <c r="F86" s="36">
        <v>0</v>
      </c>
      <c r="G86" s="36">
        <v>0</v>
      </c>
      <c r="H86" s="20">
        <v>0</v>
      </c>
      <c r="I86" s="20">
        <v>0</v>
      </c>
      <c r="J86" s="20">
        <v>0</v>
      </c>
      <c r="K86"/>
      <c r="L86"/>
      <c r="M86"/>
      <c r="N86" s="95" t="s">
        <v>230</v>
      </c>
      <c r="O86" s="95"/>
      <c r="P86" s="95"/>
      <c r="Q86" s="95"/>
      <c r="R86" s="95"/>
      <c r="S86" s="95"/>
      <c r="T86" s="95"/>
      <c r="U86" s="95"/>
      <c r="V86" s="95"/>
      <c r="W86" s="95"/>
      <c r="AA86" t="s">
        <v>342</v>
      </c>
      <c r="AB86" t="s">
        <v>55</v>
      </c>
    </row>
    <row r="87" spans="1:35" ht="12.95" customHeight="1" x14ac:dyDescent="0.2">
      <c r="A87" s="12"/>
      <c r="B87" s="28"/>
      <c r="C87" s="23" t="s">
        <v>56</v>
      </c>
      <c r="D87" s="23"/>
      <c r="E87" s="20">
        <v>0</v>
      </c>
      <c r="F87" s="20">
        <v>0</v>
      </c>
      <c r="G87" s="20">
        <v>0</v>
      </c>
      <c r="H87" s="20">
        <v>0</v>
      </c>
      <c r="I87" s="20">
        <v>0</v>
      </c>
      <c r="J87" s="20">
        <v>0</v>
      </c>
      <c r="K87"/>
      <c r="L87"/>
      <c r="M87"/>
      <c r="N87" s="95" t="s">
        <v>230</v>
      </c>
      <c r="O87" s="95"/>
      <c r="P87" s="95"/>
      <c r="Q87" s="95"/>
      <c r="R87" s="95"/>
      <c r="S87" s="95"/>
      <c r="T87" s="95"/>
      <c r="U87" s="95"/>
      <c r="V87" s="95"/>
      <c r="W87" s="95"/>
      <c r="AA87" t="s">
        <v>343</v>
      </c>
      <c r="AB87" t="s">
        <v>56</v>
      </c>
    </row>
    <row r="88" spans="1:35" ht="12.95" customHeight="1" x14ac:dyDescent="0.2">
      <c r="A88" s="12"/>
      <c r="B88" s="28"/>
      <c r="C88" s="23" t="s">
        <v>57</v>
      </c>
      <c r="D88" s="23"/>
      <c r="E88" s="36">
        <v>0</v>
      </c>
      <c r="F88" s="36">
        <v>0</v>
      </c>
      <c r="G88" s="36">
        <v>0</v>
      </c>
      <c r="H88" s="36">
        <v>0</v>
      </c>
      <c r="I88" s="36">
        <v>0</v>
      </c>
      <c r="J88" s="36">
        <v>0</v>
      </c>
      <c r="K88"/>
      <c r="L88"/>
      <c r="M88"/>
      <c r="N88" s="95" t="s">
        <v>230</v>
      </c>
      <c r="O88" s="95"/>
      <c r="P88" s="95"/>
      <c r="Q88" s="95"/>
      <c r="R88" s="95"/>
      <c r="S88" s="95"/>
      <c r="T88" s="95"/>
      <c r="U88" s="95"/>
      <c r="V88" s="95"/>
      <c r="W88" s="95"/>
      <c r="AA88" t="s">
        <v>344</v>
      </c>
      <c r="AB88" t="s">
        <v>57</v>
      </c>
    </row>
    <row r="89" spans="1:35" ht="12.95" customHeight="1" x14ac:dyDescent="0.2">
      <c r="A89" s="12"/>
      <c r="B89" s="29"/>
      <c r="C89" s="70" t="s">
        <v>158</v>
      </c>
      <c r="D89" s="23"/>
      <c r="E89" s="36">
        <v>0</v>
      </c>
      <c r="F89" s="36">
        <v>0</v>
      </c>
      <c r="G89" s="36">
        <v>0</v>
      </c>
      <c r="H89" s="36">
        <v>0</v>
      </c>
      <c r="I89" s="36">
        <v>0</v>
      </c>
      <c r="J89" s="36">
        <v>0</v>
      </c>
      <c r="K89"/>
      <c r="L89"/>
      <c r="M89"/>
      <c r="N89" s="95" t="s">
        <v>230</v>
      </c>
      <c r="O89" s="95"/>
      <c r="P89" s="95"/>
      <c r="Q89" s="95"/>
      <c r="R89" s="95"/>
      <c r="S89" s="95"/>
      <c r="T89" s="95"/>
      <c r="U89" s="95"/>
      <c r="V89" s="95"/>
      <c r="W89" s="95"/>
      <c r="AA89" t="s">
        <v>345</v>
      </c>
      <c r="AB89" t="s">
        <v>158</v>
      </c>
    </row>
    <row r="90" spans="1:35" ht="12.95" customHeight="1" x14ac:dyDescent="0.2">
      <c r="A90" s="100"/>
      <c r="B90" s="17" t="s">
        <v>159</v>
      </c>
      <c r="C90" s="17"/>
      <c r="D90" s="17"/>
      <c r="E90" s="105">
        <v>0</v>
      </c>
      <c r="F90" s="105">
        <v>0</v>
      </c>
      <c r="G90" s="105">
        <v>0</v>
      </c>
      <c r="H90" s="105">
        <v>0</v>
      </c>
      <c r="I90" s="105">
        <v>0</v>
      </c>
      <c r="J90" s="105">
        <v>0</v>
      </c>
      <c r="K90"/>
      <c r="L90"/>
      <c r="M90" s="151">
        <f>E91+E97+E98+E103+E104+E105</f>
        <v>0</v>
      </c>
      <c r="N90" s="95" t="s">
        <v>230</v>
      </c>
      <c r="O90" s="112" t="b">
        <f t="shared" ref="O90:T90" si="18">ROUND(ABS(E90-(E91+E97+E98+E103+E104+E105)),$J$2)&lt;=$O$5</f>
        <v>1</v>
      </c>
      <c r="P90" s="112" t="b">
        <f t="shared" si="18"/>
        <v>1</v>
      </c>
      <c r="Q90" s="112" t="b">
        <f t="shared" si="18"/>
        <v>1</v>
      </c>
      <c r="R90" s="112" t="b">
        <f t="shared" si="18"/>
        <v>1</v>
      </c>
      <c r="S90" s="112" t="b">
        <f t="shared" si="18"/>
        <v>1</v>
      </c>
      <c r="T90" s="112" t="b">
        <f t="shared" si="18"/>
        <v>1</v>
      </c>
      <c r="U90" s="93"/>
      <c r="V90" s="93"/>
      <c r="W90" s="93"/>
      <c r="AA90" t="s">
        <v>346</v>
      </c>
      <c r="AB90" t="s">
        <v>537</v>
      </c>
      <c r="AI90" s="151"/>
    </row>
    <row r="91" spans="1:35" ht="12.95" customHeight="1" x14ac:dyDescent="0.2">
      <c r="A91" s="12"/>
      <c r="B91" s="31"/>
      <c r="C91" s="23" t="s">
        <v>58</v>
      </c>
      <c r="D91" s="23"/>
      <c r="E91" s="36">
        <v>0</v>
      </c>
      <c r="F91" s="36">
        <v>0</v>
      </c>
      <c r="G91" s="36">
        <v>0</v>
      </c>
      <c r="H91" s="36">
        <v>0</v>
      </c>
      <c r="I91" s="36">
        <v>0</v>
      </c>
      <c r="J91" s="36">
        <v>0</v>
      </c>
      <c r="K91"/>
      <c r="L91"/>
      <c r="M91" s="152">
        <f>SUM(E92:E96)</f>
        <v>0</v>
      </c>
      <c r="N91" s="95" t="s">
        <v>230</v>
      </c>
      <c r="O91" s="95" t="b">
        <f t="shared" ref="O91:T91" si="19">ROUND(ABS(E91-SUM(E92:E96)),$J$2)&lt;=$O$5</f>
        <v>1</v>
      </c>
      <c r="P91" s="95" t="b">
        <f t="shared" si="19"/>
        <v>1</v>
      </c>
      <c r="Q91" s="95" t="b">
        <f t="shared" si="19"/>
        <v>1</v>
      </c>
      <c r="R91" s="95" t="b">
        <f t="shared" si="19"/>
        <v>1</v>
      </c>
      <c r="S91" s="95" t="b">
        <f t="shared" si="19"/>
        <v>1</v>
      </c>
      <c r="T91" s="95" t="b">
        <f t="shared" si="19"/>
        <v>1</v>
      </c>
      <c r="U91" s="95"/>
      <c r="V91" s="95"/>
      <c r="W91" s="95"/>
      <c r="AA91" t="s">
        <v>347</v>
      </c>
      <c r="AB91" t="s">
        <v>58</v>
      </c>
      <c r="AI91" s="152"/>
    </row>
    <row r="92" spans="1:35" ht="12.95" customHeight="1" x14ac:dyDescent="0.2">
      <c r="A92" s="12"/>
      <c r="B92" s="32"/>
      <c r="C92" s="27"/>
      <c r="D92" s="106" t="s">
        <v>160</v>
      </c>
      <c r="E92" s="36">
        <v>0</v>
      </c>
      <c r="F92" s="36">
        <v>0</v>
      </c>
      <c r="G92" s="36">
        <v>0</v>
      </c>
      <c r="H92" s="36">
        <v>0</v>
      </c>
      <c r="I92" s="36">
        <v>0</v>
      </c>
      <c r="J92" s="36">
        <v>0</v>
      </c>
      <c r="K92"/>
      <c r="L92"/>
      <c r="M92"/>
      <c r="N92" s="95" t="s">
        <v>230</v>
      </c>
      <c r="O92" s="95"/>
      <c r="P92" s="95"/>
      <c r="Q92" s="95"/>
      <c r="R92" s="95"/>
      <c r="S92" s="95"/>
      <c r="T92" s="95"/>
      <c r="U92" s="95"/>
      <c r="V92" s="95"/>
      <c r="W92" s="95"/>
      <c r="AA92" t="s">
        <v>348</v>
      </c>
      <c r="AB92" t="s">
        <v>538</v>
      </c>
    </row>
    <row r="93" spans="1:35" ht="12.95" customHeight="1" x14ac:dyDescent="0.2">
      <c r="A93" s="12"/>
      <c r="B93" s="32"/>
      <c r="C93" s="28"/>
      <c r="D93" s="70" t="s">
        <v>161</v>
      </c>
      <c r="E93" s="37">
        <v>0</v>
      </c>
      <c r="F93" s="37">
        <v>0</v>
      </c>
      <c r="G93" s="37">
        <v>0</v>
      </c>
      <c r="H93" s="37">
        <v>0</v>
      </c>
      <c r="I93" s="37">
        <v>0</v>
      </c>
      <c r="J93" s="37">
        <v>0</v>
      </c>
      <c r="K93"/>
      <c r="L93"/>
      <c r="M93"/>
      <c r="N93" s="95" t="s">
        <v>230</v>
      </c>
      <c r="O93" s="95"/>
      <c r="P93" s="95"/>
      <c r="Q93" s="95"/>
      <c r="R93" s="95"/>
      <c r="S93" s="95"/>
      <c r="T93" s="95"/>
      <c r="U93" s="95"/>
      <c r="V93" s="95"/>
      <c r="W93" s="95"/>
      <c r="AA93" t="s">
        <v>349</v>
      </c>
      <c r="AB93" t="s">
        <v>539</v>
      </c>
    </row>
    <row r="94" spans="1:35" ht="12.95" customHeight="1" x14ac:dyDescent="0.2">
      <c r="A94" s="12"/>
      <c r="B94" s="32"/>
      <c r="C94" s="28"/>
      <c r="D94" s="23" t="s">
        <v>59</v>
      </c>
      <c r="E94" s="37">
        <v>0</v>
      </c>
      <c r="F94" s="37">
        <v>0</v>
      </c>
      <c r="G94" s="37">
        <v>0</v>
      </c>
      <c r="H94" s="37">
        <v>0</v>
      </c>
      <c r="I94" s="37">
        <v>0</v>
      </c>
      <c r="J94" s="37">
        <v>0</v>
      </c>
      <c r="K94"/>
      <c r="L94"/>
      <c r="M94"/>
      <c r="N94" s="95" t="s">
        <v>230</v>
      </c>
      <c r="O94" s="95"/>
      <c r="P94" s="95"/>
      <c r="Q94" s="95"/>
      <c r="R94" s="95"/>
      <c r="S94" s="95"/>
      <c r="T94" s="95"/>
      <c r="U94" s="95"/>
      <c r="V94" s="95"/>
      <c r="W94" s="95"/>
      <c r="AA94" t="s">
        <v>350</v>
      </c>
      <c r="AB94" t="s">
        <v>540</v>
      </c>
    </row>
    <row r="95" spans="1:35" ht="12.95" customHeight="1" x14ac:dyDescent="0.2">
      <c r="A95" s="12"/>
      <c r="B95" s="32"/>
      <c r="C95" s="28"/>
      <c r="D95" s="106" t="s">
        <v>162</v>
      </c>
      <c r="E95" s="37">
        <v>0</v>
      </c>
      <c r="F95" s="37">
        <v>0</v>
      </c>
      <c r="G95" s="37">
        <v>0</v>
      </c>
      <c r="H95" s="37">
        <v>0</v>
      </c>
      <c r="I95" s="37">
        <v>0</v>
      </c>
      <c r="J95" s="37">
        <v>0</v>
      </c>
      <c r="K95"/>
      <c r="L95"/>
      <c r="M95"/>
      <c r="N95" s="95" t="s">
        <v>230</v>
      </c>
      <c r="O95" s="95"/>
      <c r="P95" s="95"/>
      <c r="Q95" s="95"/>
      <c r="R95" s="95"/>
      <c r="S95" s="95"/>
      <c r="T95" s="95"/>
      <c r="U95" s="95"/>
      <c r="V95" s="95"/>
      <c r="W95" s="95"/>
      <c r="AA95" t="s">
        <v>351</v>
      </c>
      <c r="AB95" t="s">
        <v>541</v>
      </c>
    </row>
    <row r="96" spans="1:35" ht="12.95" customHeight="1" x14ac:dyDescent="0.2">
      <c r="A96" s="12"/>
      <c r="B96" s="32"/>
      <c r="C96" s="29"/>
      <c r="D96" s="70" t="s">
        <v>163</v>
      </c>
      <c r="E96" s="37">
        <v>0</v>
      </c>
      <c r="F96" s="37">
        <v>0</v>
      </c>
      <c r="G96" s="37">
        <v>0</v>
      </c>
      <c r="H96" s="37">
        <v>0</v>
      </c>
      <c r="I96" s="37">
        <v>0</v>
      </c>
      <c r="J96" s="37">
        <v>0</v>
      </c>
      <c r="K96"/>
      <c r="L96"/>
      <c r="M96"/>
      <c r="N96" s="95" t="s">
        <v>230</v>
      </c>
      <c r="O96" s="95"/>
      <c r="P96" s="95"/>
      <c r="Q96" s="95"/>
      <c r="R96" s="95"/>
      <c r="S96" s="95"/>
      <c r="T96" s="95"/>
      <c r="U96" s="95"/>
      <c r="V96" s="95"/>
      <c r="W96" s="95"/>
      <c r="AA96" t="s">
        <v>352</v>
      </c>
      <c r="AB96" t="s">
        <v>542</v>
      </c>
    </row>
    <row r="97" spans="1:35" ht="12.95" customHeight="1" x14ac:dyDescent="0.2">
      <c r="A97" s="12"/>
      <c r="B97" s="32"/>
      <c r="C97" s="23" t="s">
        <v>60</v>
      </c>
      <c r="D97" s="23"/>
      <c r="E97" s="37">
        <v>0</v>
      </c>
      <c r="F97" s="37">
        <v>0</v>
      </c>
      <c r="G97" s="37">
        <v>0</v>
      </c>
      <c r="H97" s="37">
        <v>0</v>
      </c>
      <c r="I97" s="37">
        <v>0</v>
      </c>
      <c r="J97" s="37">
        <v>0</v>
      </c>
      <c r="K97"/>
      <c r="L97"/>
      <c r="M97"/>
      <c r="N97" s="95" t="s">
        <v>230</v>
      </c>
      <c r="O97" s="95"/>
      <c r="P97" s="95"/>
      <c r="Q97" s="95"/>
      <c r="R97" s="95"/>
      <c r="S97" s="95"/>
      <c r="T97" s="95"/>
      <c r="U97" s="95"/>
      <c r="V97" s="95"/>
      <c r="W97" s="95"/>
      <c r="AA97" t="s">
        <v>353</v>
      </c>
      <c r="AB97" t="s">
        <v>60</v>
      </c>
    </row>
    <row r="98" spans="1:35" ht="12.95" customHeight="1" x14ac:dyDescent="0.2">
      <c r="A98" s="12"/>
      <c r="B98" s="32"/>
      <c r="C98" s="23" t="s">
        <v>61</v>
      </c>
      <c r="D98" s="23"/>
      <c r="E98" s="37">
        <v>0</v>
      </c>
      <c r="F98" s="37">
        <v>0</v>
      </c>
      <c r="G98" s="37">
        <v>0</v>
      </c>
      <c r="H98" s="37">
        <v>0</v>
      </c>
      <c r="I98" s="37">
        <v>0</v>
      </c>
      <c r="J98" s="37">
        <v>0</v>
      </c>
      <c r="K98"/>
      <c r="L98"/>
      <c r="M98" s="152">
        <f>SUM(E99:E102)</f>
        <v>0</v>
      </c>
      <c r="N98" s="95" t="s">
        <v>230</v>
      </c>
      <c r="O98" s="95" t="b">
        <f t="shared" ref="O98:T98" si="20">ROUND(ABS(E98-SUM(E99:E102)),$J$2)&lt;=$O$5</f>
        <v>1</v>
      </c>
      <c r="P98" s="95" t="b">
        <f t="shared" si="20"/>
        <v>1</v>
      </c>
      <c r="Q98" s="95" t="b">
        <f t="shared" si="20"/>
        <v>1</v>
      </c>
      <c r="R98" s="95" t="b">
        <f t="shared" si="20"/>
        <v>1</v>
      </c>
      <c r="S98" s="95" t="b">
        <f t="shared" si="20"/>
        <v>1</v>
      </c>
      <c r="T98" s="95" t="b">
        <f t="shared" si="20"/>
        <v>1</v>
      </c>
      <c r="U98" s="95"/>
      <c r="V98" s="95"/>
      <c r="W98" s="95"/>
      <c r="AA98" t="s">
        <v>354</v>
      </c>
      <c r="AB98" t="s">
        <v>61</v>
      </c>
      <c r="AI98" s="152"/>
    </row>
    <row r="99" spans="1:35" ht="12.95" customHeight="1" x14ac:dyDescent="0.2">
      <c r="A99" s="12"/>
      <c r="B99" s="32"/>
      <c r="C99" s="27"/>
      <c r="D99" s="23" t="s">
        <v>62</v>
      </c>
      <c r="E99" s="37">
        <v>0</v>
      </c>
      <c r="F99" s="37">
        <v>0</v>
      </c>
      <c r="G99" s="37">
        <v>0</v>
      </c>
      <c r="H99" s="37">
        <v>0</v>
      </c>
      <c r="I99" s="37">
        <v>0</v>
      </c>
      <c r="J99" s="37">
        <v>0</v>
      </c>
      <c r="K99"/>
      <c r="L99"/>
      <c r="M99"/>
      <c r="N99" s="95" t="s">
        <v>230</v>
      </c>
      <c r="O99" s="95"/>
      <c r="P99" s="95"/>
      <c r="Q99" s="95"/>
      <c r="R99" s="95"/>
      <c r="S99" s="95"/>
      <c r="T99" s="95"/>
      <c r="U99" s="95"/>
      <c r="V99" s="95"/>
      <c r="W99" s="95"/>
      <c r="AA99" t="s">
        <v>355</v>
      </c>
      <c r="AB99" t="s">
        <v>543</v>
      </c>
    </row>
    <row r="100" spans="1:35" ht="12.95" customHeight="1" x14ac:dyDescent="0.2">
      <c r="A100" s="12"/>
      <c r="B100" s="32"/>
      <c r="C100" s="28"/>
      <c r="D100" s="23" t="s">
        <v>164</v>
      </c>
      <c r="E100" s="37">
        <v>0</v>
      </c>
      <c r="F100" s="37">
        <v>0</v>
      </c>
      <c r="G100" s="37">
        <v>0</v>
      </c>
      <c r="H100" s="37">
        <v>0</v>
      </c>
      <c r="I100" s="37">
        <v>0</v>
      </c>
      <c r="J100" s="37">
        <v>0</v>
      </c>
      <c r="K100"/>
      <c r="L100"/>
      <c r="M100"/>
      <c r="N100" s="95" t="s">
        <v>230</v>
      </c>
      <c r="O100" s="95"/>
      <c r="P100" s="95"/>
      <c r="Q100" s="95"/>
      <c r="R100" s="95"/>
      <c r="S100" s="95"/>
      <c r="T100" s="95"/>
      <c r="U100" s="95"/>
      <c r="V100" s="95"/>
      <c r="W100" s="95"/>
      <c r="AA100" t="s">
        <v>356</v>
      </c>
      <c r="AB100" t="s">
        <v>544</v>
      </c>
    </row>
    <row r="101" spans="1:35" ht="12.95" customHeight="1" x14ac:dyDescent="0.2">
      <c r="A101" s="12"/>
      <c r="B101" s="32"/>
      <c r="C101" s="28"/>
      <c r="D101" s="23" t="s">
        <v>63</v>
      </c>
      <c r="E101" s="37">
        <v>0</v>
      </c>
      <c r="F101" s="37">
        <v>0</v>
      </c>
      <c r="G101" s="37">
        <v>0</v>
      </c>
      <c r="H101" s="37">
        <v>0</v>
      </c>
      <c r="I101" s="37">
        <v>0</v>
      </c>
      <c r="J101" s="37">
        <v>0</v>
      </c>
      <c r="K101"/>
      <c r="L101"/>
      <c r="M101"/>
      <c r="N101" s="95" t="s">
        <v>230</v>
      </c>
      <c r="O101" s="95"/>
      <c r="P101" s="95"/>
      <c r="Q101" s="95"/>
      <c r="R101" s="95"/>
      <c r="S101" s="95"/>
      <c r="T101" s="95"/>
      <c r="U101" s="95"/>
      <c r="V101" s="95"/>
      <c r="W101" s="95"/>
      <c r="AA101" t="s">
        <v>357</v>
      </c>
      <c r="AB101" t="s">
        <v>545</v>
      </c>
    </row>
    <row r="102" spans="1:35" ht="12.95" customHeight="1" x14ac:dyDescent="0.2">
      <c r="A102" s="12"/>
      <c r="B102" s="32"/>
      <c r="C102" s="29"/>
      <c r="D102" s="70" t="s">
        <v>165</v>
      </c>
      <c r="E102" s="37">
        <v>0</v>
      </c>
      <c r="F102" s="37">
        <v>0</v>
      </c>
      <c r="G102" s="37">
        <v>0</v>
      </c>
      <c r="H102" s="37">
        <v>0</v>
      </c>
      <c r="I102" s="37">
        <v>0</v>
      </c>
      <c r="J102" s="37">
        <v>0</v>
      </c>
      <c r="K102"/>
      <c r="L102"/>
      <c r="M102"/>
      <c r="N102" s="95" t="s">
        <v>230</v>
      </c>
      <c r="O102" s="95"/>
      <c r="P102" s="95"/>
      <c r="Q102" s="95"/>
      <c r="R102" s="95"/>
      <c r="S102" s="95"/>
      <c r="T102" s="95"/>
      <c r="U102" s="95"/>
      <c r="V102" s="95"/>
      <c r="W102" s="95"/>
      <c r="AA102" t="s">
        <v>358</v>
      </c>
      <c r="AB102" t="s">
        <v>546</v>
      </c>
    </row>
    <row r="103" spans="1:35" ht="12.95" customHeight="1" x14ac:dyDescent="0.2">
      <c r="A103" s="12"/>
      <c r="B103" s="32"/>
      <c r="C103" s="23" t="s">
        <v>64</v>
      </c>
      <c r="D103" s="23"/>
      <c r="E103" s="37">
        <v>0</v>
      </c>
      <c r="F103" s="37">
        <v>0</v>
      </c>
      <c r="G103" s="37">
        <v>0</v>
      </c>
      <c r="H103" s="37">
        <v>0</v>
      </c>
      <c r="I103" s="37">
        <v>0</v>
      </c>
      <c r="J103" s="37">
        <v>0</v>
      </c>
      <c r="K103"/>
      <c r="L103"/>
      <c r="M103"/>
      <c r="N103" s="95" t="s">
        <v>230</v>
      </c>
      <c r="O103" s="95"/>
      <c r="P103" s="95"/>
      <c r="Q103" s="95"/>
      <c r="R103" s="95"/>
      <c r="S103" s="95"/>
      <c r="T103" s="95"/>
      <c r="U103" s="95"/>
      <c r="V103" s="95"/>
      <c r="W103" s="95"/>
      <c r="AA103" t="s">
        <v>359</v>
      </c>
      <c r="AB103" t="s">
        <v>64</v>
      </c>
    </row>
    <row r="104" spans="1:35" ht="12.95" customHeight="1" x14ac:dyDescent="0.2">
      <c r="A104" s="12"/>
      <c r="B104" s="32"/>
      <c r="C104" s="23" t="s">
        <v>65</v>
      </c>
      <c r="D104" s="23"/>
      <c r="E104" s="37">
        <v>0</v>
      </c>
      <c r="F104" s="37">
        <v>0</v>
      </c>
      <c r="G104" s="37">
        <v>0</v>
      </c>
      <c r="H104" s="37">
        <v>0</v>
      </c>
      <c r="I104" s="37">
        <v>0</v>
      </c>
      <c r="J104" s="37">
        <v>0</v>
      </c>
      <c r="K104"/>
      <c r="L104"/>
      <c r="M104"/>
      <c r="N104" s="95" t="s">
        <v>230</v>
      </c>
      <c r="O104" s="95"/>
      <c r="P104" s="95"/>
      <c r="Q104" s="95"/>
      <c r="R104" s="95"/>
      <c r="S104" s="95"/>
      <c r="T104" s="95"/>
      <c r="U104" s="95"/>
      <c r="V104" s="95"/>
      <c r="W104" s="95"/>
      <c r="AA104" t="s">
        <v>360</v>
      </c>
      <c r="AB104" t="s">
        <v>65</v>
      </c>
    </row>
    <row r="105" spans="1:35" ht="12.95" customHeight="1" x14ac:dyDescent="0.2">
      <c r="A105" s="12"/>
      <c r="B105" s="33"/>
      <c r="C105" s="70" t="s">
        <v>166</v>
      </c>
      <c r="D105" s="23"/>
      <c r="E105" s="37">
        <v>0</v>
      </c>
      <c r="F105" s="37">
        <v>0</v>
      </c>
      <c r="G105" s="37">
        <v>0</v>
      </c>
      <c r="H105" s="37">
        <v>0</v>
      </c>
      <c r="I105" s="37">
        <v>0</v>
      </c>
      <c r="J105" s="37">
        <v>0</v>
      </c>
      <c r="K105"/>
      <c r="L105"/>
      <c r="M105"/>
      <c r="N105" s="95" t="s">
        <v>230</v>
      </c>
      <c r="O105" s="95"/>
      <c r="P105" s="95"/>
      <c r="Q105" s="95"/>
      <c r="R105" s="95"/>
      <c r="S105" s="95"/>
      <c r="T105" s="95"/>
      <c r="U105" s="95"/>
      <c r="V105" s="95"/>
      <c r="W105" s="95"/>
      <c r="AA105" t="s">
        <v>361</v>
      </c>
      <c r="AB105" t="s">
        <v>166</v>
      </c>
    </row>
    <row r="106" spans="1:35" ht="12.95" customHeight="1" x14ac:dyDescent="0.2">
      <c r="A106" s="100"/>
      <c r="B106" s="19" t="s">
        <v>66</v>
      </c>
      <c r="C106" s="17"/>
      <c r="D106" s="17"/>
      <c r="E106" s="107">
        <v>0</v>
      </c>
      <c r="F106" s="107">
        <v>0</v>
      </c>
      <c r="G106" s="107">
        <v>0</v>
      </c>
      <c r="H106" s="107">
        <v>0</v>
      </c>
      <c r="I106" s="107">
        <v>0</v>
      </c>
      <c r="J106" s="107">
        <v>0</v>
      </c>
      <c r="K106"/>
      <c r="L106"/>
      <c r="M106" s="152">
        <f>SUM(E107:E111)</f>
        <v>0</v>
      </c>
      <c r="N106" s="95" t="s">
        <v>230</v>
      </c>
      <c r="O106" s="93" t="b">
        <f t="shared" ref="O106:T106" si="21">ROUND(ABS(E106-SUM(E107:E111)),$J$2)&lt;=$O$5</f>
        <v>1</v>
      </c>
      <c r="P106" s="93" t="b">
        <f t="shared" si="21"/>
        <v>1</v>
      </c>
      <c r="Q106" s="93" t="b">
        <f t="shared" si="21"/>
        <v>1</v>
      </c>
      <c r="R106" s="93" t="b">
        <f t="shared" si="21"/>
        <v>1</v>
      </c>
      <c r="S106" s="93" t="b">
        <f t="shared" si="21"/>
        <v>1</v>
      </c>
      <c r="T106" s="93" t="b">
        <f t="shared" si="21"/>
        <v>1</v>
      </c>
      <c r="U106" s="93"/>
      <c r="V106" s="93"/>
      <c r="W106" s="93"/>
      <c r="AA106" t="s">
        <v>362</v>
      </c>
      <c r="AB106" t="s">
        <v>66</v>
      </c>
      <c r="AI106" s="152"/>
    </row>
    <row r="107" spans="1:35" ht="12.95" customHeight="1" x14ac:dyDescent="0.2">
      <c r="A107" s="12"/>
      <c r="B107" s="31"/>
      <c r="C107" s="75" t="s">
        <v>167</v>
      </c>
      <c r="D107" s="23"/>
      <c r="E107" s="37">
        <v>0</v>
      </c>
      <c r="F107" s="37">
        <v>0</v>
      </c>
      <c r="G107" s="37">
        <v>0</v>
      </c>
      <c r="H107" s="37">
        <v>0</v>
      </c>
      <c r="I107" s="37">
        <v>0</v>
      </c>
      <c r="J107" s="37">
        <v>0</v>
      </c>
      <c r="K107"/>
      <c r="L107"/>
      <c r="M107"/>
      <c r="N107" s="95" t="s">
        <v>230</v>
      </c>
      <c r="O107" s="95"/>
      <c r="P107" s="95"/>
      <c r="Q107" s="95"/>
      <c r="R107" s="95"/>
      <c r="S107" s="95"/>
      <c r="T107" s="95"/>
      <c r="U107" s="95"/>
      <c r="V107" s="95"/>
      <c r="W107" s="95"/>
      <c r="AA107" t="s">
        <v>363</v>
      </c>
      <c r="AB107" t="s">
        <v>547</v>
      </c>
    </row>
    <row r="108" spans="1:35" ht="12.95" customHeight="1" x14ac:dyDescent="0.2">
      <c r="A108" s="12"/>
      <c r="B108" s="32"/>
      <c r="C108" s="70" t="s">
        <v>168</v>
      </c>
      <c r="D108" s="23"/>
      <c r="E108" s="37">
        <v>0</v>
      </c>
      <c r="F108" s="37">
        <v>0</v>
      </c>
      <c r="G108" s="37">
        <v>0</v>
      </c>
      <c r="H108" s="37">
        <v>0</v>
      </c>
      <c r="I108" s="37">
        <v>0</v>
      </c>
      <c r="J108" s="37">
        <v>0</v>
      </c>
      <c r="K108"/>
      <c r="L108"/>
      <c r="M108"/>
      <c r="N108" s="95" t="s">
        <v>230</v>
      </c>
      <c r="O108" s="95"/>
      <c r="P108" s="95"/>
      <c r="Q108" s="95"/>
      <c r="R108" s="95"/>
      <c r="S108" s="95"/>
      <c r="T108" s="95"/>
      <c r="U108" s="95"/>
      <c r="V108" s="95"/>
      <c r="W108" s="95"/>
      <c r="AA108" t="s">
        <v>364</v>
      </c>
      <c r="AB108" t="s">
        <v>548</v>
      </c>
    </row>
    <row r="109" spans="1:35" ht="12.95" customHeight="1" x14ac:dyDescent="0.2">
      <c r="A109" s="12"/>
      <c r="B109" s="32"/>
      <c r="C109" s="23" t="s">
        <v>67</v>
      </c>
      <c r="D109" s="23"/>
      <c r="E109" s="38">
        <v>0</v>
      </c>
      <c r="F109" s="38">
        <v>0</v>
      </c>
      <c r="G109" s="38">
        <v>0</v>
      </c>
      <c r="H109" s="38">
        <v>0</v>
      </c>
      <c r="I109" s="38">
        <v>0</v>
      </c>
      <c r="J109" s="37">
        <v>0</v>
      </c>
      <c r="K109"/>
      <c r="L109"/>
      <c r="M109"/>
      <c r="N109" s="95" t="s">
        <v>230</v>
      </c>
      <c r="O109" s="95"/>
      <c r="P109" s="95"/>
      <c r="Q109" s="95"/>
      <c r="R109" s="95"/>
      <c r="S109" s="95"/>
      <c r="T109" s="95"/>
      <c r="U109" s="95"/>
      <c r="V109" s="95"/>
      <c r="W109" s="95"/>
      <c r="AA109" t="s">
        <v>365</v>
      </c>
      <c r="AB109" t="s">
        <v>67</v>
      </c>
    </row>
    <row r="110" spans="1:35" ht="12.95" customHeight="1" x14ac:dyDescent="0.2">
      <c r="A110" s="12"/>
      <c r="B110" s="32"/>
      <c r="C110" s="23" t="s">
        <v>131</v>
      </c>
      <c r="D110" s="23"/>
      <c r="E110" s="38">
        <v>0</v>
      </c>
      <c r="F110" s="38">
        <v>0</v>
      </c>
      <c r="G110" s="38">
        <v>0</v>
      </c>
      <c r="H110" s="38">
        <v>0</v>
      </c>
      <c r="I110" s="38">
        <v>0</v>
      </c>
      <c r="J110" s="37">
        <v>0</v>
      </c>
      <c r="K110"/>
      <c r="L110"/>
      <c r="M110"/>
      <c r="N110" s="95" t="s">
        <v>230</v>
      </c>
      <c r="O110" s="95"/>
      <c r="P110" s="95"/>
      <c r="Q110" s="95"/>
      <c r="R110" s="95"/>
      <c r="S110" s="95"/>
      <c r="T110" s="95"/>
      <c r="U110" s="95"/>
      <c r="V110" s="95"/>
      <c r="W110" s="95"/>
      <c r="AA110" t="s">
        <v>366</v>
      </c>
      <c r="AB110" t="s">
        <v>549</v>
      </c>
    </row>
    <row r="111" spans="1:35" ht="12.95" customHeight="1" x14ac:dyDescent="0.2">
      <c r="A111" s="12"/>
      <c r="B111" s="33"/>
      <c r="C111" s="70" t="s">
        <v>169</v>
      </c>
      <c r="D111" s="23"/>
      <c r="E111" s="38">
        <v>0</v>
      </c>
      <c r="F111" s="38">
        <v>0</v>
      </c>
      <c r="G111" s="38">
        <v>0</v>
      </c>
      <c r="H111" s="38">
        <v>0</v>
      </c>
      <c r="I111" s="38">
        <v>0</v>
      </c>
      <c r="J111" s="37">
        <v>0</v>
      </c>
      <c r="K111"/>
      <c r="L111"/>
      <c r="M111"/>
      <c r="N111" s="95" t="s">
        <v>230</v>
      </c>
      <c r="O111" s="95"/>
      <c r="P111" s="95"/>
      <c r="Q111" s="95"/>
      <c r="R111" s="95"/>
      <c r="S111" s="95"/>
      <c r="T111" s="95"/>
      <c r="U111" s="95"/>
      <c r="V111" s="95"/>
      <c r="W111" s="95"/>
      <c r="AA111" t="s">
        <v>367</v>
      </c>
      <c r="AB111" t="s">
        <v>169</v>
      </c>
    </row>
    <row r="112" spans="1:35" ht="12.95" customHeight="1" x14ac:dyDescent="0.2">
      <c r="A112" s="100"/>
      <c r="B112" s="17" t="s">
        <v>126</v>
      </c>
      <c r="C112" s="17"/>
      <c r="D112" s="17"/>
      <c r="E112" s="41">
        <v>0</v>
      </c>
      <c r="F112" s="41">
        <v>0</v>
      </c>
      <c r="G112" s="41">
        <v>0</v>
      </c>
      <c r="H112" s="41">
        <v>0</v>
      </c>
      <c r="I112" s="41">
        <v>0</v>
      </c>
      <c r="J112" s="41">
        <v>0</v>
      </c>
      <c r="K112"/>
      <c r="L112"/>
      <c r="M112" s="152">
        <f>SUM(E113:E115)</f>
        <v>0</v>
      </c>
      <c r="N112" s="95" t="s">
        <v>230</v>
      </c>
      <c r="O112" s="93" t="b">
        <f t="shared" ref="O112:T112" si="22">ROUND(ABS(E112-SUM(E113:E115)),$J$2)&lt;=$O$5</f>
        <v>1</v>
      </c>
      <c r="P112" s="93" t="b">
        <f t="shared" si="22"/>
        <v>1</v>
      </c>
      <c r="Q112" s="93" t="b">
        <f t="shared" si="22"/>
        <v>1</v>
      </c>
      <c r="R112" s="93" t="b">
        <f t="shared" si="22"/>
        <v>1</v>
      </c>
      <c r="S112" s="93" t="b">
        <f t="shared" si="22"/>
        <v>1</v>
      </c>
      <c r="T112" s="93" t="b">
        <f t="shared" si="22"/>
        <v>1</v>
      </c>
      <c r="U112" s="93"/>
      <c r="V112" s="93"/>
      <c r="W112" s="93"/>
      <c r="AA112" t="s">
        <v>368</v>
      </c>
      <c r="AB112" t="s">
        <v>126</v>
      </c>
      <c r="AI112" s="152"/>
    </row>
    <row r="113" spans="1:35" ht="12.95" customHeight="1" x14ac:dyDescent="0.2">
      <c r="A113" s="12"/>
      <c r="B113" s="27"/>
      <c r="C113" s="23" t="s">
        <v>127</v>
      </c>
      <c r="D113" s="23"/>
      <c r="E113" s="38">
        <v>0</v>
      </c>
      <c r="F113" s="38">
        <v>0</v>
      </c>
      <c r="G113" s="38">
        <v>0</v>
      </c>
      <c r="H113" s="38">
        <v>0</v>
      </c>
      <c r="I113" s="38">
        <v>0</v>
      </c>
      <c r="J113" s="37">
        <v>0</v>
      </c>
      <c r="K113"/>
      <c r="L113"/>
      <c r="M113"/>
      <c r="N113" s="95" t="s">
        <v>230</v>
      </c>
      <c r="O113" s="95"/>
      <c r="P113" s="95"/>
      <c r="Q113" s="95"/>
      <c r="R113" s="95"/>
      <c r="S113" s="95"/>
      <c r="T113" s="95"/>
      <c r="U113" s="95"/>
      <c r="V113" s="95"/>
      <c r="W113" s="95"/>
      <c r="AA113" t="s">
        <v>369</v>
      </c>
      <c r="AB113" t="s">
        <v>550</v>
      </c>
    </row>
    <row r="114" spans="1:35" ht="12.95" customHeight="1" x14ac:dyDescent="0.2">
      <c r="A114" s="12"/>
      <c r="B114" s="28"/>
      <c r="C114" s="23" t="s">
        <v>128</v>
      </c>
      <c r="D114" s="23"/>
      <c r="E114" s="38">
        <v>0</v>
      </c>
      <c r="F114" s="38">
        <v>0</v>
      </c>
      <c r="G114" s="38">
        <v>0</v>
      </c>
      <c r="H114" s="38">
        <v>0</v>
      </c>
      <c r="I114" s="38">
        <v>0</v>
      </c>
      <c r="J114" s="37">
        <v>0</v>
      </c>
      <c r="K114"/>
      <c r="L114"/>
      <c r="M114"/>
      <c r="N114" s="95" t="s">
        <v>230</v>
      </c>
      <c r="O114" s="95"/>
      <c r="P114" s="95"/>
      <c r="Q114" s="95"/>
      <c r="R114" s="95"/>
      <c r="S114" s="95"/>
      <c r="T114" s="95"/>
      <c r="U114" s="95"/>
      <c r="V114" s="95"/>
      <c r="W114" s="95"/>
      <c r="AA114" t="s">
        <v>370</v>
      </c>
      <c r="AB114" t="s">
        <v>551</v>
      </c>
    </row>
    <row r="115" spans="1:35" ht="12.95" customHeight="1" x14ac:dyDescent="0.2">
      <c r="A115" s="12"/>
      <c r="B115" s="29"/>
      <c r="C115" s="70" t="s">
        <v>170</v>
      </c>
      <c r="D115" s="71"/>
      <c r="E115" s="76">
        <v>0</v>
      </c>
      <c r="F115" s="76">
        <v>0</v>
      </c>
      <c r="G115" s="76">
        <v>0</v>
      </c>
      <c r="H115" s="76">
        <v>0</v>
      </c>
      <c r="I115" s="76">
        <v>0</v>
      </c>
      <c r="J115" s="77">
        <v>0</v>
      </c>
      <c r="K115"/>
      <c r="L115"/>
      <c r="M115"/>
      <c r="N115" s="95" t="s">
        <v>230</v>
      </c>
      <c r="O115" s="95"/>
      <c r="P115" s="95"/>
      <c r="Q115" s="95"/>
      <c r="R115" s="95"/>
      <c r="S115" s="95"/>
      <c r="T115" s="95"/>
      <c r="U115" s="95"/>
      <c r="V115" s="95"/>
      <c r="W115" s="95"/>
      <c r="AA115" t="s">
        <v>371</v>
      </c>
      <c r="AB115" t="s">
        <v>170</v>
      </c>
    </row>
    <row r="116" spans="1:35" ht="12.95" customHeight="1" x14ac:dyDescent="0.2">
      <c r="A116" s="100"/>
      <c r="B116" s="78" t="s">
        <v>68</v>
      </c>
      <c r="C116" s="96"/>
      <c r="D116" s="30"/>
      <c r="E116" s="80">
        <v>0</v>
      </c>
      <c r="F116" s="80">
        <v>0</v>
      </c>
      <c r="G116" s="80">
        <v>0</v>
      </c>
      <c r="H116" s="80">
        <v>0</v>
      </c>
      <c r="I116" s="80">
        <v>0</v>
      </c>
      <c r="J116" s="108">
        <v>0</v>
      </c>
      <c r="K116"/>
      <c r="L116"/>
      <c r="M116"/>
      <c r="N116" s="95" t="s">
        <v>230</v>
      </c>
      <c r="O116" s="93"/>
      <c r="P116" s="93"/>
      <c r="Q116" s="93"/>
      <c r="R116" s="93"/>
      <c r="S116" s="93"/>
      <c r="T116" s="93"/>
      <c r="U116" s="93"/>
      <c r="V116" s="93"/>
      <c r="W116" s="93"/>
      <c r="AA116" t="s">
        <v>372</v>
      </c>
      <c r="AB116" t="s">
        <v>68</v>
      </c>
    </row>
    <row r="117" spans="1:35" ht="12.95" customHeight="1" thickBot="1" x14ac:dyDescent="0.25">
      <c r="A117" s="101"/>
      <c r="B117" s="74" t="s">
        <v>171</v>
      </c>
      <c r="C117" s="24"/>
      <c r="D117" s="24"/>
      <c r="E117" s="39">
        <v>0</v>
      </c>
      <c r="F117" s="39">
        <v>0</v>
      </c>
      <c r="G117" s="39">
        <v>0</v>
      </c>
      <c r="H117" s="39">
        <v>0</v>
      </c>
      <c r="I117" s="39">
        <v>0</v>
      </c>
      <c r="J117" s="109">
        <v>0</v>
      </c>
      <c r="K117"/>
      <c r="L117"/>
      <c r="M117"/>
      <c r="N117" s="95" t="s">
        <v>230</v>
      </c>
      <c r="O117" s="93"/>
      <c r="P117" s="93"/>
      <c r="Q117" s="93"/>
      <c r="R117" s="93"/>
      <c r="S117" s="93"/>
      <c r="T117" s="93"/>
      <c r="U117" s="93"/>
      <c r="V117" s="93"/>
      <c r="W117" s="93"/>
      <c r="AA117" t="s">
        <v>373</v>
      </c>
      <c r="AB117" t="s">
        <v>171</v>
      </c>
    </row>
    <row r="118" spans="1:35" ht="20.100000000000001" customHeight="1" thickBot="1" x14ac:dyDescent="0.25">
      <c r="A118" s="10" t="s">
        <v>224</v>
      </c>
      <c r="B118" s="10"/>
      <c r="C118" s="10"/>
      <c r="D118" s="10"/>
      <c r="E118" s="40">
        <v>0</v>
      </c>
      <c r="F118" s="40">
        <v>0</v>
      </c>
      <c r="G118" s="40">
        <v>0</v>
      </c>
      <c r="H118" s="40">
        <v>0</v>
      </c>
      <c r="I118" s="40">
        <v>0</v>
      </c>
      <c r="J118" s="40">
        <v>0</v>
      </c>
      <c r="K118"/>
      <c r="L118"/>
      <c r="M118" s="151">
        <f>E119+E139+E144</f>
        <v>0</v>
      </c>
      <c r="N118" s="95" t="s">
        <v>229</v>
      </c>
      <c r="O118" s="93" t="b">
        <f t="shared" ref="O118:T118" si="23">ROUND(ABS(E118-(E119+E139+E144)),$J$2)&lt;=$O$5</f>
        <v>1</v>
      </c>
      <c r="P118" s="93" t="b">
        <f t="shared" si="23"/>
        <v>1</v>
      </c>
      <c r="Q118" s="93" t="b">
        <f t="shared" si="23"/>
        <v>1</v>
      </c>
      <c r="R118" s="93" t="b">
        <f t="shared" si="23"/>
        <v>1</v>
      </c>
      <c r="S118" s="93" t="b">
        <f t="shared" si="23"/>
        <v>1</v>
      </c>
      <c r="T118" s="93" t="b">
        <f t="shared" si="23"/>
        <v>1</v>
      </c>
      <c r="U118" s="93"/>
      <c r="V118" s="93"/>
      <c r="W118" s="93"/>
      <c r="AA118" t="s">
        <v>374</v>
      </c>
      <c r="AB118" t="s">
        <v>552</v>
      </c>
      <c r="AI118" s="151"/>
    </row>
    <row r="119" spans="1:35" ht="12.95" customHeight="1" x14ac:dyDescent="0.2">
      <c r="A119" s="100"/>
      <c r="B119" s="14" t="s">
        <v>69</v>
      </c>
      <c r="C119" s="14"/>
      <c r="D119" s="14"/>
      <c r="E119" s="42">
        <v>0</v>
      </c>
      <c r="F119" s="42">
        <v>0</v>
      </c>
      <c r="G119" s="42">
        <v>0</v>
      </c>
      <c r="H119" s="42">
        <v>0</v>
      </c>
      <c r="I119" s="42">
        <v>0</v>
      </c>
      <c r="J119" s="42">
        <v>0</v>
      </c>
      <c r="K119"/>
      <c r="L119"/>
      <c r="M119" s="151">
        <f>E120+E121+E125+E130+E136+E137+E138</f>
        <v>0</v>
      </c>
      <c r="N119" s="95" t="s">
        <v>230</v>
      </c>
      <c r="O119" s="93" t="b">
        <f t="shared" ref="O119:T119" si="24">ROUND(ABS(E119-(E120+E121+E125+E130+E136+E137+E138)),$J$2)&lt;=$O$5</f>
        <v>1</v>
      </c>
      <c r="P119" s="93" t="b">
        <f t="shared" si="24"/>
        <v>1</v>
      </c>
      <c r="Q119" s="93" t="b">
        <f t="shared" si="24"/>
        <v>1</v>
      </c>
      <c r="R119" s="93" t="b">
        <f t="shared" si="24"/>
        <v>1</v>
      </c>
      <c r="S119" s="93" t="b">
        <f t="shared" si="24"/>
        <v>1</v>
      </c>
      <c r="T119" s="93" t="b">
        <f t="shared" si="24"/>
        <v>1</v>
      </c>
      <c r="U119" s="93"/>
      <c r="V119" s="93"/>
      <c r="W119" s="93"/>
      <c r="AA119" t="s">
        <v>375</v>
      </c>
      <c r="AB119" t="s">
        <v>69</v>
      </c>
      <c r="AI119" s="151"/>
    </row>
    <row r="120" spans="1:35" ht="12.95" customHeight="1" x14ac:dyDescent="0.2">
      <c r="A120" s="12"/>
      <c r="B120" s="31"/>
      <c r="C120" s="23" t="s">
        <v>70</v>
      </c>
      <c r="D120" s="23"/>
      <c r="E120" s="38">
        <v>0</v>
      </c>
      <c r="F120" s="38">
        <v>0</v>
      </c>
      <c r="G120" s="38">
        <v>0</v>
      </c>
      <c r="H120" s="38">
        <v>0</v>
      </c>
      <c r="I120" s="38">
        <v>0</v>
      </c>
      <c r="J120" s="37">
        <v>0</v>
      </c>
      <c r="K120"/>
      <c r="L120"/>
      <c r="M120"/>
      <c r="N120" s="95" t="s">
        <v>230</v>
      </c>
      <c r="O120" s="95"/>
      <c r="P120" s="95"/>
      <c r="Q120" s="95"/>
      <c r="R120" s="95"/>
      <c r="S120" s="95"/>
      <c r="T120" s="95"/>
      <c r="U120" s="95"/>
      <c r="V120" s="95"/>
      <c r="W120" s="95"/>
      <c r="AA120" t="s">
        <v>376</v>
      </c>
      <c r="AB120" t="s">
        <v>70</v>
      </c>
    </row>
    <row r="121" spans="1:35" ht="12.95" customHeight="1" x14ac:dyDescent="0.2">
      <c r="A121" s="12"/>
      <c r="B121" s="32"/>
      <c r="C121" s="23" t="s">
        <v>71</v>
      </c>
      <c r="D121" s="23"/>
      <c r="E121" s="38">
        <v>0</v>
      </c>
      <c r="F121" s="38">
        <v>0</v>
      </c>
      <c r="G121" s="38">
        <v>0</v>
      </c>
      <c r="H121" s="38">
        <v>0</v>
      </c>
      <c r="I121" s="38">
        <v>0</v>
      </c>
      <c r="J121" s="37">
        <v>0</v>
      </c>
      <c r="K121"/>
      <c r="L121"/>
      <c r="M121" s="152">
        <f>SUM(E122:E124)</f>
        <v>0</v>
      </c>
      <c r="N121" s="95" t="s">
        <v>230</v>
      </c>
      <c r="O121" s="95" t="b">
        <f t="shared" ref="O121:T121" si="25">ROUND(ABS(E121-SUM(E122:E124)),$J$2)&lt;=$O$5</f>
        <v>1</v>
      </c>
      <c r="P121" s="95" t="b">
        <f t="shared" si="25"/>
        <v>1</v>
      </c>
      <c r="Q121" s="95" t="b">
        <f t="shared" si="25"/>
        <v>1</v>
      </c>
      <c r="R121" s="95" t="b">
        <f t="shared" si="25"/>
        <v>1</v>
      </c>
      <c r="S121" s="95" t="b">
        <f t="shared" si="25"/>
        <v>1</v>
      </c>
      <c r="T121" s="95" t="b">
        <f t="shared" si="25"/>
        <v>1</v>
      </c>
      <c r="U121" s="95"/>
      <c r="V121" s="95"/>
      <c r="W121" s="95"/>
      <c r="AA121" t="s">
        <v>377</v>
      </c>
      <c r="AB121" t="s">
        <v>71</v>
      </c>
      <c r="AI121" s="152"/>
    </row>
    <row r="122" spans="1:35" ht="12.95" customHeight="1" x14ac:dyDescent="0.2">
      <c r="A122" s="12"/>
      <c r="B122" s="32"/>
      <c r="C122" s="27"/>
      <c r="D122" s="25" t="s">
        <v>72</v>
      </c>
      <c r="E122" s="38">
        <v>0</v>
      </c>
      <c r="F122" s="38">
        <v>0</v>
      </c>
      <c r="G122" s="38">
        <v>0</v>
      </c>
      <c r="H122" s="38">
        <v>0</v>
      </c>
      <c r="I122" s="38">
        <v>0</v>
      </c>
      <c r="J122" s="37">
        <v>0</v>
      </c>
      <c r="K122"/>
      <c r="L122"/>
      <c r="M122"/>
      <c r="N122" s="95" t="s">
        <v>230</v>
      </c>
      <c r="O122" s="95"/>
      <c r="P122" s="95"/>
      <c r="Q122" s="95"/>
      <c r="R122" s="95"/>
      <c r="S122" s="95"/>
      <c r="T122" s="95"/>
      <c r="U122" s="95"/>
      <c r="V122" s="95"/>
      <c r="W122" s="95"/>
      <c r="AA122" t="s">
        <v>378</v>
      </c>
      <c r="AB122" t="s">
        <v>553</v>
      </c>
    </row>
    <row r="123" spans="1:35" ht="12.95" customHeight="1" x14ac:dyDescent="0.2">
      <c r="A123" s="12"/>
      <c r="B123" s="32"/>
      <c r="C123" s="28"/>
      <c r="D123" s="25" t="s">
        <v>73</v>
      </c>
      <c r="E123" s="38">
        <v>0</v>
      </c>
      <c r="F123" s="38">
        <v>0</v>
      </c>
      <c r="G123" s="38">
        <v>0</v>
      </c>
      <c r="H123" s="38">
        <v>0</v>
      </c>
      <c r="I123" s="38">
        <v>0</v>
      </c>
      <c r="J123" s="37">
        <v>0</v>
      </c>
      <c r="K123"/>
      <c r="L123"/>
      <c r="M123"/>
      <c r="N123" s="95" t="s">
        <v>230</v>
      </c>
      <c r="O123" s="95"/>
      <c r="P123" s="95"/>
      <c r="Q123" s="95"/>
      <c r="R123" s="95"/>
      <c r="S123" s="95"/>
      <c r="T123" s="95"/>
      <c r="U123" s="95"/>
      <c r="V123" s="95"/>
      <c r="W123" s="95"/>
      <c r="AA123" t="s">
        <v>379</v>
      </c>
      <c r="AB123" t="s">
        <v>554</v>
      </c>
    </row>
    <row r="124" spans="1:35" ht="12.95" customHeight="1" x14ac:dyDescent="0.2">
      <c r="A124" s="12"/>
      <c r="B124" s="32"/>
      <c r="C124" s="29"/>
      <c r="D124" s="70" t="s">
        <v>172</v>
      </c>
      <c r="E124" s="38">
        <v>0</v>
      </c>
      <c r="F124" s="38">
        <v>0</v>
      </c>
      <c r="G124" s="38">
        <v>0</v>
      </c>
      <c r="H124" s="38">
        <v>0</v>
      </c>
      <c r="I124" s="38">
        <v>0</v>
      </c>
      <c r="J124" s="37">
        <v>0</v>
      </c>
      <c r="K124"/>
      <c r="L124"/>
      <c r="M124"/>
      <c r="N124" s="95" t="s">
        <v>230</v>
      </c>
      <c r="O124" s="95"/>
      <c r="P124" s="95"/>
      <c r="Q124" s="95"/>
      <c r="R124" s="95"/>
      <c r="S124" s="95"/>
      <c r="T124" s="95"/>
      <c r="U124" s="95"/>
      <c r="V124" s="95"/>
      <c r="W124" s="95"/>
      <c r="AA124" t="s">
        <v>380</v>
      </c>
      <c r="AB124" t="s">
        <v>555</v>
      </c>
    </row>
    <row r="125" spans="1:35" ht="12.95" customHeight="1" x14ac:dyDescent="0.2">
      <c r="A125" s="12"/>
      <c r="B125" s="32"/>
      <c r="C125" s="25" t="s">
        <v>74</v>
      </c>
      <c r="D125" s="23"/>
      <c r="E125" s="38">
        <v>0</v>
      </c>
      <c r="F125" s="38">
        <v>0</v>
      </c>
      <c r="G125" s="38">
        <v>0</v>
      </c>
      <c r="H125" s="38">
        <v>0</v>
      </c>
      <c r="I125" s="38">
        <v>0</v>
      </c>
      <c r="J125" s="37">
        <v>0</v>
      </c>
      <c r="K125"/>
      <c r="L125"/>
      <c r="M125" s="152">
        <f>SUM(E126:E129)</f>
        <v>0</v>
      </c>
      <c r="N125" s="95" t="s">
        <v>230</v>
      </c>
      <c r="O125" s="95" t="b">
        <f t="shared" ref="O125:T125" si="26">ROUND(ABS(E125-SUM(E126:E129)),$J$2)&lt;=$O$5</f>
        <v>1</v>
      </c>
      <c r="P125" s="95" t="b">
        <f t="shared" si="26"/>
        <v>1</v>
      </c>
      <c r="Q125" s="95" t="b">
        <f t="shared" si="26"/>
        <v>1</v>
      </c>
      <c r="R125" s="95" t="b">
        <f t="shared" si="26"/>
        <v>1</v>
      </c>
      <c r="S125" s="95" t="b">
        <f t="shared" si="26"/>
        <v>1</v>
      </c>
      <c r="T125" s="95" t="b">
        <f t="shared" si="26"/>
        <v>1</v>
      </c>
      <c r="U125" s="95"/>
      <c r="V125" s="95"/>
      <c r="W125" s="95"/>
      <c r="AA125" t="s">
        <v>381</v>
      </c>
      <c r="AB125" t="s">
        <v>74</v>
      </c>
      <c r="AI125" s="152"/>
    </row>
    <row r="126" spans="1:35" ht="12.95" customHeight="1" x14ac:dyDescent="0.2">
      <c r="A126" s="12"/>
      <c r="B126" s="32"/>
      <c r="C126" s="27"/>
      <c r="D126" s="25" t="s">
        <v>75</v>
      </c>
      <c r="E126" s="38">
        <v>0</v>
      </c>
      <c r="F126" s="38">
        <v>0</v>
      </c>
      <c r="G126" s="38">
        <v>0</v>
      </c>
      <c r="H126" s="38">
        <v>0</v>
      </c>
      <c r="I126" s="38">
        <v>0</v>
      </c>
      <c r="J126" s="37">
        <v>0</v>
      </c>
      <c r="K126"/>
      <c r="L126"/>
      <c r="M126"/>
      <c r="N126" s="95" t="s">
        <v>230</v>
      </c>
      <c r="O126" s="95"/>
      <c r="P126" s="95"/>
      <c r="Q126" s="95"/>
      <c r="R126" s="95"/>
      <c r="S126" s="95"/>
      <c r="T126" s="95"/>
      <c r="U126" s="95"/>
      <c r="V126" s="95"/>
      <c r="W126" s="95"/>
      <c r="AA126" t="s">
        <v>382</v>
      </c>
      <c r="AB126" t="s">
        <v>556</v>
      </c>
    </row>
    <row r="127" spans="1:35" ht="12.95" customHeight="1" x14ac:dyDescent="0.2">
      <c r="A127" s="12"/>
      <c r="B127" s="32"/>
      <c r="C127" s="28"/>
      <c r="D127" s="25" t="s">
        <v>76</v>
      </c>
      <c r="E127" s="38">
        <v>0</v>
      </c>
      <c r="F127" s="38">
        <v>0</v>
      </c>
      <c r="G127" s="38">
        <v>0</v>
      </c>
      <c r="H127" s="38">
        <v>0</v>
      </c>
      <c r="I127" s="38">
        <v>0</v>
      </c>
      <c r="J127" s="37">
        <v>0</v>
      </c>
      <c r="K127"/>
      <c r="L127"/>
      <c r="M127"/>
      <c r="N127" s="95" t="s">
        <v>230</v>
      </c>
      <c r="O127" s="95"/>
      <c r="P127" s="95"/>
      <c r="Q127" s="95"/>
      <c r="R127" s="95"/>
      <c r="S127" s="95"/>
      <c r="T127" s="95"/>
      <c r="U127" s="95"/>
      <c r="V127" s="95"/>
      <c r="W127" s="95"/>
      <c r="AA127" t="s">
        <v>383</v>
      </c>
      <c r="AB127" t="s">
        <v>557</v>
      </c>
    </row>
    <row r="128" spans="1:35" ht="12.95" customHeight="1" x14ac:dyDescent="0.2">
      <c r="A128" s="12"/>
      <c r="B128" s="32"/>
      <c r="C128" s="28"/>
      <c r="D128" s="25" t="s">
        <v>77</v>
      </c>
      <c r="E128" s="38">
        <v>0</v>
      </c>
      <c r="F128" s="38">
        <v>0</v>
      </c>
      <c r="G128" s="38">
        <v>0</v>
      </c>
      <c r="H128" s="38">
        <v>0</v>
      </c>
      <c r="I128" s="38">
        <v>0</v>
      </c>
      <c r="J128" s="37">
        <v>0</v>
      </c>
      <c r="K128"/>
      <c r="L128"/>
      <c r="M128"/>
      <c r="N128" s="95" t="s">
        <v>230</v>
      </c>
      <c r="O128" s="95"/>
      <c r="P128" s="95"/>
      <c r="Q128" s="95"/>
      <c r="R128" s="95"/>
      <c r="S128" s="95"/>
      <c r="T128" s="95"/>
      <c r="U128" s="95"/>
      <c r="V128" s="95"/>
      <c r="W128" s="95"/>
      <c r="AA128" t="s">
        <v>384</v>
      </c>
      <c r="AB128" t="s">
        <v>558</v>
      </c>
    </row>
    <row r="129" spans="1:35" ht="12.95" customHeight="1" x14ac:dyDescent="0.2">
      <c r="A129" s="12"/>
      <c r="B129" s="32"/>
      <c r="C129" s="29"/>
      <c r="D129" s="70" t="s">
        <v>173</v>
      </c>
      <c r="E129" s="38">
        <v>0</v>
      </c>
      <c r="F129" s="38">
        <v>0</v>
      </c>
      <c r="G129" s="38">
        <v>0</v>
      </c>
      <c r="H129" s="38">
        <v>0</v>
      </c>
      <c r="I129" s="38">
        <v>0</v>
      </c>
      <c r="J129" s="37">
        <v>0</v>
      </c>
      <c r="K129"/>
      <c r="L129"/>
      <c r="M129"/>
      <c r="N129" s="95" t="s">
        <v>230</v>
      </c>
      <c r="O129" s="95"/>
      <c r="P129" s="95"/>
      <c r="Q129" s="95"/>
      <c r="R129" s="95"/>
      <c r="S129" s="95"/>
      <c r="T129" s="95"/>
      <c r="U129" s="95"/>
      <c r="V129" s="95"/>
      <c r="W129" s="95"/>
      <c r="AA129" t="s">
        <v>385</v>
      </c>
      <c r="AB129" t="s">
        <v>559</v>
      </c>
    </row>
    <row r="130" spans="1:35" ht="12.95" customHeight="1" x14ac:dyDescent="0.2">
      <c r="A130" s="12"/>
      <c r="B130" s="32"/>
      <c r="C130" s="25" t="s">
        <v>78</v>
      </c>
      <c r="D130" s="23"/>
      <c r="E130" s="38">
        <v>0</v>
      </c>
      <c r="F130" s="38">
        <v>0</v>
      </c>
      <c r="G130" s="38">
        <v>0</v>
      </c>
      <c r="H130" s="38">
        <v>0</v>
      </c>
      <c r="I130" s="38">
        <v>0</v>
      </c>
      <c r="J130" s="37">
        <v>0</v>
      </c>
      <c r="K130"/>
      <c r="L130"/>
      <c r="M130" s="152">
        <f>SUM(E131:E135)</f>
        <v>0</v>
      </c>
      <c r="N130" s="95" t="s">
        <v>230</v>
      </c>
      <c r="O130" s="95" t="b">
        <f t="shared" ref="O130:T130" si="27">ROUND(ABS(E130-SUM(E131:E135)),$J$2)&lt;=$O$5</f>
        <v>1</v>
      </c>
      <c r="P130" s="95" t="b">
        <f t="shared" si="27"/>
        <v>1</v>
      </c>
      <c r="Q130" s="95" t="b">
        <f t="shared" si="27"/>
        <v>1</v>
      </c>
      <c r="R130" s="95" t="b">
        <f t="shared" si="27"/>
        <v>1</v>
      </c>
      <c r="S130" s="95" t="b">
        <f t="shared" si="27"/>
        <v>1</v>
      </c>
      <c r="T130" s="95" t="b">
        <f t="shared" si="27"/>
        <v>1</v>
      </c>
      <c r="U130" s="95"/>
      <c r="V130" s="95"/>
      <c r="W130" s="95"/>
      <c r="AA130" t="s">
        <v>386</v>
      </c>
      <c r="AB130" t="s">
        <v>78</v>
      </c>
      <c r="AI130" s="152"/>
    </row>
    <row r="131" spans="1:35" ht="12.95" customHeight="1" x14ac:dyDescent="0.2">
      <c r="A131" s="12"/>
      <c r="B131" s="32"/>
      <c r="C131" s="27"/>
      <c r="D131" s="25" t="s">
        <v>79</v>
      </c>
      <c r="E131" s="38">
        <v>0</v>
      </c>
      <c r="F131" s="38">
        <v>0</v>
      </c>
      <c r="G131" s="38">
        <v>0</v>
      </c>
      <c r="H131" s="38">
        <v>0</v>
      </c>
      <c r="I131" s="38">
        <v>0</v>
      </c>
      <c r="J131" s="37">
        <v>0</v>
      </c>
      <c r="K131"/>
      <c r="L131"/>
      <c r="M131"/>
      <c r="N131" s="95" t="s">
        <v>230</v>
      </c>
      <c r="O131" s="95"/>
      <c r="P131" s="95"/>
      <c r="Q131" s="95"/>
      <c r="R131" s="95"/>
      <c r="S131" s="95"/>
      <c r="T131" s="95"/>
      <c r="U131" s="95"/>
      <c r="V131" s="95"/>
      <c r="W131" s="95"/>
      <c r="AA131" t="s">
        <v>387</v>
      </c>
      <c r="AB131" t="s">
        <v>560</v>
      </c>
    </row>
    <row r="132" spans="1:35" ht="12.95" customHeight="1" x14ac:dyDescent="0.2">
      <c r="A132" s="12"/>
      <c r="B132" s="32"/>
      <c r="C132" s="28"/>
      <c r="D132" s="25" t="s">
        <v>80</v>
      </c>
      <c r="E132" s="38">
        <v>0</v>
      </c>
      <c r="F132" s="38">
        <v>0</v>
      </c>
      <c r="G132" s="38">
        <v>0</v>
      </c>
      <c r="H132" s="38">
        <v>0</v>
      </c>
      <c r="I132" s="38">
        <v>0</v>
      </c>
      <c r="J132" s="37">
        <v>0</v>
      </c>
      <c r="K132"/>
      <c r="L132"/>
      <c r="M132"/>
      <c r="N132" s="95" t="s">
        <v>230</v>
      </c>
      <c r="O132" s="95"/>
      <c r="P132" s="95"/>
      <c r="Q132" s="95"/>
      <c r="R132" s="95"/>
      <c r="S132" s="95"/>
      <c r="T132" s="95"/>
      <c r="U132" s="95"/>
      <c r="V132" s="95"/>
      <c r="W132" s="95"/>
      <c r="AA132" t="s">
        <v>388</v>
      </c>
      <c r="AB132" t="s">
        <v>561</v>
      </c>
    </row>
    <row r="133" spans="1:35" ht="12.95" customHeight="1" x14ac:dyDescent="0.2">
      <c r="A133" s="12"/>
      <c r="B133" s="32"/>
      <c r="C133" s="28"/>
      <c r="D133" s="25" t="s">
        <v>81</v>
      </c>
      <c r="E133" s="38">
        <v>0</v>
      </c>
      <c r="F133" s="38">
        <v>0</v>
      </c>
      <c r="G133" s="38">
        <v>0</v>
      </c>
      <c r="H133" s="38">
        <v>0</v>
      </c>
      <c r="I133" s="38">
        <v>0</v>
      </c>
      <c r="J133" s="37">
        <v>0</v>
      </c>
      <c r="K133"/>
      <c r="L133"/>
      <c r="M133"/>
      <c r="N133" s="95" t="s">
        <v>230</v>
      </c>
      <c r="O133" s="95"/>
      <c r="P133" s="95"/>
      <c r="Q133" s="95"/>
      <c r="R133" s="95"/>
      <c r="S133" s="95"/>
      <c r="T133" s="95"/>
      <c r="U133" s="95"/>
      <c r="V133" s="95"/>
      <c r="W133" s="95"/>
      <c r="AA133" t="s">
        <v>389</v>
      </c>
      <c r="AB133" t="s">
        <v>562</v>
      </c>
    </row>
    <row r="134" spans="1:35" ht="12.95" customHeight="1" x14ac:dyDescent="0.2">
      <c r="A134" s="12"/>
      <c r="B134" s="32"/>
      <c r="C134" s="28"/>
      <c r="D134" s="25" t="s">
        <v>82</v>
      </c>
      <c r="E134" s="38">
        <v>0</v>
      </c>
      <c r="F134" s="38">
        <v>0</v>
      </c>
      <c r="G134" s="38">
        <v>0</v>
      </c>
      <c r="H134" s="38">
        <v>0</v>
      </c>
      <c r="I134" s="38">
        <v>0</v>
      </c>
      <c r="J134" s="37">
        <v>0</v>
      </c>
      <c r="K134"/>
      <c r="L134"/>
      <c r="M134"/>
      <c r="N134" s="95" t="s">
        <v>230</v>
      </c>
      <c r="O134" s="95"/>
      <c r="P134" s="95"/>
      <c r="Q134" s="95"/>
      <c r="R134" s="95"/>
      <c r="S134" s="95"/>
      <c r="T134" s="95"/>
      <c r="U134" s="95"/>
      <c r="V134" s="95"/>
      <c r="W134" s="95"/>
      <c r="AA134" t="s">
        <v>390</v>
      </c>
      <c r="AB134" t="s">
        <v>563</v>
      </c>
    </row>
    <row r="135" spans="1:35" ht="12.95" customHeight="1" x14ac:dyDescent="0.2">
      <c r="A135" s="12"/>
      <c r="B135" s="32"/>
      <c r="C135" s="29"/>
      <c r="D135" s="70" t="s">
        <v>174</v>
      </c>
      <c r="E135" s="38">
        <v>0</v>
      </c>
      <c r="F135" s="38">
        <v>0</v>
      </c>
      <c r="G135" s="38">
        <v>0</v>
      </c>
      <c r="H135" s="38">
        <v>0</v>
      </c>
      <c r="I135" s="38">
        <v>0</v>
      </c>
      <c r="J135" s="37">
        <v>0</v>
      </c>
      <c r="K135"/>
      <c r="L135"/>
      <c r="M135"/>
      <c r="N135" s="95" t="s">
        <v>230</v>
      </c>
      <c r="O135" s="95"/>
      <c r="P135" s="95"/>
      <c r="Q135" s="95"/>
      <c r="R135" s="95"/>
      <c r="S135" s="95"/>
      <c r="T135" s="95"/>
      <c r="U135" s="95"/>
      <c r="V135" s="95"/>
      <c r="W135" s="95"/>
      <c r="AA135" t="s">
        <v>391</v>
      </c>
      <c r="AB135" t="s">
        <v>564</v>
      </c>
    </row>
    <row r="136" spans="1:35" ht="12.95" customHeight="1" x14ac:dyDescent="0.2">
      <c r="A136" s="12"/>
      <c r="B136" s="32"/>
      <c r="C136" s="25" t="s">
        <v>83</v>
      </c>
      <c r="D136" s="23"/>
      <c r="E136" s="38">
        <v>0</v>
      </c>
      <c r="F136" s="38">
        <v>0</v>
      </c>
      <c r="G136" s="38">
        <v>0</v>
      </c>
      <c r="H136" s="38">
        <v>0</v>
      </c>
      <c r="I136" s="38">
        <v>0</v>
      </c>
      <c r="J136" s="37">
        <v>0</v>
      </c>
      <c r="K136"/>
      <c r="L136"/>
      <c r="M136"/>
      <c r="N136" s="95" t="s">
        <v>230</v>
      </c>
      <c r="O136" s="95"/>
      <c r="P136" s="95"/>
      <c r="Q136" s="95"/>
      <c r="R136" s="95"/>
      <c r="S136" s="95"/>
      <c r="T136" s="95"/>
      <c r="U136" s="95"/>
      <c r="V136" s="95"/>
      <c r="W136" s="95"/>
      <c r="AA136" t="s">
        <v>392</v>
      </c>
      <c r="AB136" t="s">
        <v>83</v>
      </c>
    </row>
    <row r="137" spans="1:35" ht="12.95" customHeight="1" x14ac:dyDescent="0.2">
      <c r="A137" s="12"/>
      <c r="B137" s="28"/>
      <c r="C137" s="25" t="s">
        <v>84</v>
      </c>
      <c r="D137" s="23"/>
      <c r="E137" s="38">
        <v>0</v>
      </c>
      <c r="F137" s="38">
        <v>0</v>
      </c>
      <c r="G137" s="38">
        <v>0</v>
      </c>
      <c r="H137" s="38">
        <v>0</v>
      </c>
      <c r="I137" s="38">
        <v>0</v>
      </c>
      <c r="J137" s="37">
        <v>0</v>
      </c>
      <c r="K137"/>
      <c r="L137"/>
      <c r="M137"/>
      <c r="N137" s="95" t="s">
        <v>230</v>
      </c>
      <c r="O137" s="95"/>
      <c r="P137" s="95"/>
      <c r="Q137" s="95"/>
      <c r="R137" s="95"/>
      <c r="S137" s="95"/>
      <c r="T137" s="95"/>
      <c r="U137" s="95"/>
      <c r="V137" s="95"/>
      <c r="W137" s="95"/>
      <c r="AA137" t="s">
        <v>393</v>
      </c>
      <c r="AB137" t="s">
        <v>84</v>
      </c>
    </row>
    <row r="138" spans="1:35" ht="12.95" customHeight="1" x14ac:dyDescent="0.2">
      <c r="A138" s="12"/>
      <c r="B138" s="29"/>
      <c r="C138" s="70" t="s">
        <v>175</v>
      </c>
      <c r="D138" s="23"/>
      <c r="E138" s="38">
        <v>0</v>
      </c>
      <c r="F138" s="38">
        <v>0</v>
      </c>
      <c r="G138" s="38">
        <v>0</v>
      </c>
      <c r="H138" s="38">
        <v>0</v>
      </c>
      <c r="I138" s="38">
        <v>0</v>
      </c>
      <c r="J138" s="37">
        <v>0</v>
      </c>
      <c r="K138"/>
      <c r="L138"/>
      <c r="M138"/>
      <c r="N138" s="95" t="s">
        <v>230</v>
      </c>
      <c r="O138" s="95"/>
      <c r="P138" s="95"/>
      <c r="Q138" s="95"/>
      <c r="R138" s="95"/>
      <c r="S138" s="95"/>
      <c r="T138" s="95"/>
      <c r="U138" s="95"/>
      <c r="V138" s="95"/>
      <c r="W138" s="95"/>
      <c r="AA138" t="s">
        <v>394</v>
      </c>
      <c r="AB138" t="s">
        <v>175</v>
      </c>
    </row>
    <row r="139" spans="1:35" ht="12.95" customHeight="1" x14ac:dyDescent="0.2">
      <c r="A139" s="100"/>
      <c r="B139" s="17" t="s">
        <v>85</v>
      </c>
      <c r="C139" s="17"/>
      <c r="D139" s="17"/>
      <c r="E139" s="41">
        <v>0</v>
      </c>
      <c r="F139" s="41">
        <v>0</v>
      </c>
      <c r="G139" s="41">
        <v>0</v>
      </c>
      <c r="H139" s="41">
        <v>0</v>
      </c>
      <c r="I139" s="41">
        <v>0</v>
      </c>
      <c r="J139" s="41">
        <v>0</v>
      </c>
      <c r="K139"/>
      <c r="L139"/>
      <c r="M139" s="152">
        <f>SUM(E140:E143)</f>
        <v>0</v>
      </c>
      <c r="N139" s="95" t="s">
        <v>230</v>
      </c>
      <c r="O139" s="93" t="b">
        <f t="shared" ref="O139:T139" si="28">ROUND(ABS(E139-SUM(E140:E143)),$J$2)&lt;=$O$5</f>
        <v>1</v>
      </c>
      <c r="P139" s="93" t="b">
        <f t="shared" si="28"/>
        <v>1</v>
      </c>
      <c r="Q139" s="93" t="b">
        <f t="shared" si="28"/>
        <v>1</v>
      </c>
      <c r="R139" s="93" t="b">
        <f t="shared" si="28"/>
        <v>1</v>
      </c>
      <c r="S139" s="93" t="b">
        <f t="shared" si="28"/>
        <v>1</v>
      </c>
      <c r="T139" s="93" t="b">
        <f t="shared" si="28"/>
        <v>1</v>
      </c>
      <c r="U139" s="93"/>
      <c r="V139" s="93"/>
      <c r="W139" s="93"/>
      <c r="AA139" t="s">
        <v>395</v>
      </c>
      <c r="AB139" t="s">
        <v>85</v>
      </c>
      <c r="AI139" s="152"/>
    </row>
    <row r="140" spans="1:35" ht="12.95" customHeight="1" x14ac:dyDescent="0.2">
      <c r="A140" s="12"/>
      <c r="B140" s="27"/>
      <c r="C140" s="25" t="s">
        <v>86</v>
      </c>
      <c r="D140" s="23"/>
      <c r="E140" s="38">
        <v>0</v>
      </c>
      <c r="F140" s="38">
        <v>0</v>
      </c>
      <c r="G140" s="38">
        <v>0</v>
      </c>
      <c r="H140" s="38">
        <v>0</v>
      </c>
      <c r="I140" s="38">
        <v>0</v>
      </c>
      <c r="J140" s="37">
        <v>0</v>
      </c>
      <c r="K140"/>
      <c r="L140"/>
      <c r="M140"/>
      <c r="N140" s="95" t="s">
        <v>230</v>
      </c>
      <c r="O140" s="95"/>
      <c r="P140" s="95"/>
      <c r="Q140" s="95"/>
      <c r="R140" s="95"/>
      <c r="S140" s="95"/>
      <c r="T140" s="95"/>
      <c r="U140" s="95"/>
      <c r="V140" s="95"/>
      <c r="W140" s="95"/>
      <c r="AA140" t="s">
        <v>396</v>
      </c>
      <c r="AB140" t="s">
        <v>565</v>
      </c>
    </row>
    <row r="141" spans="1:35" ht="12.95" customHeight="1" x14ac:dyDescent="0.2">
      <c r="A141" s="12"/>
      <c r="B141" s="28"/>
      <c r="C141" s="25" t="s">
        <v>87</v>
      </c>
      <c r="D141" s="23"/>
      <c r="E141" s="38">
        <v>0</v>
      </c>
      <c r="F141" s="38">
        <v>0</v>
      </c>
      <c r="G141" s="38">
        <v>0</v>
      </c>
      <c r="H141" s="38">
        <v>0</v>
      </c>
      <c r="I141" s="38">
        <v>0</v>
      </c>
      <c r="J141" s="37">
        <v>0</v>
      </c>
      <c r="K141"/>
      <c r="L141"/>
      <c r="M141"/>
      <c r="N141" s="95" t="s">
        <v>230</v>
      </c>
      <c r="O141" s="95"/>
      <c r="P141" s="95"/>
      <c r="Q141" s="95"/>
      <c r="R141" s="95"/>
      <c r="S141" s="95"/>
      <c r="T141" s="95"/>
      <c r="U141" s="95"/>
      <c r="V141" s="95"/>
      <c r="W141" s="95"/>
      <c r="AA141" t="s">
        <v>397</v>
      </c>
      <c r="AB141" t="s">
        <v>566</v>
      </c>
    </row>
    <row r="142" spans="1:35" ht="12.95" customHeight="1" x14ac:dyDescent="0.2">
      <c r="A142" s="12"/>
      <c r="B142" s="28"/>
      <c r="C142" s="75" t="s">
        <v>88</v>
      </c>
      <c r="D142" s="71"/>
      <c r="E142" s="76">
        <v>0</v>
      </c>
      <c r="F142" s="76">
        <v>0</v>
      </c>
      <c r="G142" s="76">
        <v>0</v>
      </c>
      <c r="H142" s="76">
        <v>0</v>
      </c>
      <c r="I142" s="76">
        <v>0</v>
      </c>
      <c r="J142" s="77">
        <v>0</v>
      </c>
      <c r="K142"/>
      <c r="L142"/>
      <c r="M142"/>
      <c r="N142" s="95" t="s">
        <v>230</v>
      </c>
      <c r="O142" s="95"/>
      <c r="P142" s="95"/>
      <c r="Q142" s="95"/>
      <c r="R142" s="95"/>
      <c r="S142" s="95"/>
      <c r="T142" s="95"/>
      <c r="U142" s="95"/>
      <c r="V142" s="95"/>
      <c r="W142" s="95"/>
      <c r="AA142" t="s">
        <v>398</v>
      </c>
      <c r="AB142" t="s">
        <v>567</v>
      </c>
    </row>
    <row r="143" spans="1:35" ht="12.95" customHeight="1" x14ac:dyDescent="0.2">
      <c r="A143" s="12"/>
      <c r="B143" s="29"/>
      <c r="C143" s="70" t="s">
        <v>176</v>
      </c>
      <c r="D143" s="71"/>
      <c r="E143" s="76">
        <v>0</v>
      </c>
      <c r="F143" s="76">
        <v>0</v>
      </c>
      <c r="G143" s="76">
        <v>0</v>
      </c>
      <c r="H143" s="76">
        <v>0</v>
      </c>
      <c r="I143" s="76">
        <v>0</v>
      </c>
      <c r="J143" s="77">
        <v>0</v>
      </c>
      <c r="K143"/>
      <c r="L143"/>
      <c r="M143"/>
      <c r="N143" s="95" t="s">
        <v>230</v>
      </c>
      <c r="O143" s="95"/>
      <c r="P143" s="95"/>
      <c r="Q143" s="95"/>
      <c r="R143" s="95"/>
      <c r="S143" s="95"/>
      <c r="T143" s="95"/>
      <c r="U143" s="95"/>
      <c r="V143" s="95"/>
      <c r="W143" s="95"/>
      <c r="AA143" t="s">
        <v>399</v>
      </c>
      <c r="AB143" t="s">
        <v>568</v>
      </c>
    </row>
    <row r="144" spans="1:35" ht="12.95" customHeight="1" thickBot="1" x14ac:dyDescent="0.25">
      <c r="A144" s="101"/>
      <c r="B144" s="74" t="s">
        <v>177</v>
      </c>
      <c r="C144" s="110"/>
      <c r="D144" s="24"/>
      <c r="E144" s="39">
        <v>0</v>
      </c>
      <c r="F144" s="39">
        <v>0</v>
      </c>
      <c r="G144" s="39">
        <v>0</v>
      </c>
      <c r="H144" s="39">
        <v>0</v>
      </c>
      <c r="I144" s="39">
        <v>0</v>
      </c>
      <c r="J144" s="109">
        <v>0</v>
      </c>
      <c r="K144"/>
      <c r="L144"/>
      <c r="M144"/>
      <c r="N144" s="95" t="s">
        <v>230</v>
      </c>
      <c r="O144" s="93"/>
      <c r="P144" s="93"/>
      <c r="Q144" s="93"/>
      <c r="R144" s="93"/>
      <c r="S144" s="93"/>
      <c r="T144" s="93"/>
      <c r="U144" s="93"/>
      <c r="V144" s="93"/>
      <c r="W144" s="93"/>
      <c r="AA144" t="s">
        <v>400</v>
      </c>
      <c r="AB144" t="s">
        <v>569</v>
      </c>
    </row>
    <row r="145" spans="1:35" ht="20.100000000000001" customHeight="1" thickBot="1" x14ac:dyDescent="0.25">
      <c r="A145" s="10" t="s">
        <v>225</v>
      </c>
      <c r="B145" s="10"/>
      <c r="C145" s="10"/>
      <c r="D145" s="10"/>
      <c r="E145" s="40"/>
      <c r="F145" s="40">
        <v>0</v>
      </c>
      <c r="G145" s="40">
        <v>0</v>
      </c>
      <c r="H145" s="40">
        <v>0</v>
      </c>
      <c r="I145" s="40">
        <v>0</v>
      </c>
      <c r="J145" s="40">
        <v>0</v>
      </c>
      <c r="K145"/>
      <c r="L145"/>
      <c r="M145" s="151">
        <f>E146+E153+E158</f>
        <v>0</v>
      </c>
      <c r="N145" s="95" t="s">
        <v>229</v>
      </c>
      <c r="O145" s="93" t="b">
        <f t="shared" ref="O145:T145" si="29">ROUND(ABS(E145-(E146+E153+E158)),$J$2)&lt;=$O$5</f>
        <v>1</v>
      </c>
      <c r="P145" s="93" t="b">
        <f t="shared" si="29"/>
        <v>1</v>
      </c>
      <c r="Q145" s="93" t="b">
        <f t="shared" si="29"/>
        <v>1</v>
      </c>
      <c r="R145" s="93" t="b">
        <f t="shared" si="29"/>
        <v>1</v>
      </c>
      <c r="S145" s="93" t="b">
        <f t="shared" si="29"/>
        <v>1</v>
      </c>
      <c r="T145" s="93" t="b">
        <f t="shared" si="29"/>
        <v>1</v>
      </c>
      <c r="U145" s="93"/>
      <c r="V145" s="93"/>
      <c r="W145" s="93"/>
      <c r="AA145" t="s">
        <v>401</v>
      </c>
      <c r="AB145" t="s">
        <v>570</v>
      </c>
      <c r="AI145" s="151"/>
    </row>
    <row r="146" spans="1:35" ht="12.95" customHeight="1" x14ac:dyDescent="0.2">
      <c r="A146" s="104"/>
      <c r="B146" s="14" t="s">
        <v>89</v>
      </c>
      <c r="C146" s="14"/>
      <c r="D146" s="14"/>
      <c r="E146" s="42">
        <v>0</v>
      </c>
      <c r="F146" s="42">
        <v>0</v>
      </c>
      <c r="G146" s="42">
        <v>0</v>
      </c>
      <c r="H146" s="42">
        <v>0</v>
      </c>
      <c r="I146" s="42">
        <v>0</v>
      </c>
      <c r="J146" s="42">
        <v>0</v>
      </c>
      <c r="K146"/>
      <c r="L146"/>
      <c r="M146" s="152">
        <f>SUM(E147:E152)</f>
        <v>0</v>
      </c>
      <c r="N146" s="95" t="s">
        <v>230</v>
      </c>
      <c r="O146" s="93" t="b">
        <f t="shared" ref="O146:T146" si="30">ROUND(ABS(E146-SUM(E147:E152)),$J$2)&lt;=$O$5</f>
        <v>1</v>
      </c>
      <c r="P146" s="93" t="b">
        <f t="shared" si="30"/>
        <v>1</v>
      </c>
      <c r="Q146" s="93" t="b">
        <f t="shared" si="30"/>
        <v>1</v>
      </c>
      <c r="R146" s="93" t="b">
        <f t="shared" si="30"/>
        <v>1</v>
      </c>
      <c r="S146" s="93" t="b">
        <f t="shared" si="30"/>
        <v>1</v>
      </c>
      <c r="T146" s="93" t="b">
        <f t="shared" si="30"/>
        <v>1</v>
      </c>
      <c r="U146" s="93"/>
      <c r="V146" s="93"/>
      <c r="W146" s="93"/>
      <c r="AA146" t="s">
        <v>402</v>
      </c>
      <c r="AB146" t="s">
        <v>89</v>
      </c>
      <c r="AI146" s="152"/>
    </row>
    <row r="147" spans="1:35" ht="12.95" customHeight="1" x14ac:dyDescent="0.2">
      <c r="A147" s="12"/>
      <c r="B147" s="27"/>
      <c r="C147" s="25" t="s">
        <v>90</v>
      </c>
      <c r="D147" s="23"/>
      <c r="E147" s="38">
        <v>0</v>
      </c>
      <c r="F147" s="38">
        <v>0</v>
      </c>
      <c r="G147" s="38">
        <v>0</v>
      </c>
      <c r="H147" s="38">
        <v>0</v>
      </c>
      <c r="I147" s="38">
        <v>0</v>
      </c>
      <c r="J147" s="37">
        <v>0</v>
      </c>
      <c r="K147"/>
      <c r="L147"/>
      <c r="M147"/>
      <c r="N147" s="95" t="s">
        <v>230</v>
      </c>
      <c r="O147" s="95"/>
      <c r="P147" s="95"/>
      <c r="Q147" s="95"/>
      <c r="R147" s="95"/>
      <c r="S147" s="95"/>
      <c r="T147" s="95"/>
      <c r="U147" s="95"/>
      <c r="V147" s="95"/>
      <c r="W147" s="95"/>
      <c r="AA147" t="s">
        <v>403</v>
      </c>
      <c r="AB147" t="s">
        <v>90</v>
      </c>
    </row>
    <row r="148" spans="1:35" ht="12.95" customHeight="1" x14ac:dyDescent="0.2">
      <c r="A148" s="12"/>
      <c r="B148" s="28"/>
      <c r="C148" s="25" t="s">
        <v>91</v>
      </c>
      <c r="D148" s="23"/>
      <c r="E148" s="38">
        <v>0</v>
      </c>
      <c r="F148" s="38">
        <v>0</v>
      </c>
      <c r="G148" s="38">
        <v>0</v>
      </c>
      <c r="H148" s="38">
        <v>0</v>
      </c>
      <c r="I148" s="38">
        <v>0</v>
      </c>
      <c r="J148" s="37">
        <v>0</v>
      </c>
      <c r="K148"/>
      <c r="L148"/>
      <c r="M148"/>
      <c r="N148" s="95" t="s">
        <v>230</v>
      </c>
      <c r="O148" s="95"/>
      <c r="P148" s="95"/>
      <c r="Q148" s="95"/>
      <c r="R148" s="95"/>
      <c r="S148" s="95"/>
      <c r="T148" s="95"/>
      <c r="U148" s="95"/>
      <c r="V148" s="95"/>
      <c r="W148" s="95"/>
      <c r="AA148" t="s">
        <v>404</v>
      </c>
      <c r="AB148" t="s">
        <v>125</v>
      </c>
    </row>
    <row r="149" spans="1:35" ht="12.95" customHeight="1" x14ac:dyDescent="0.2">
      <c r="A149" s="12"/>
      <c r="B149" s="28"/>
      <c r="C149" s="25" t="s">
        <v>92</v>
      </c>
      <c r="D149" s="23"/>
      <c r="E149" s="38">
        <v>0</v>
      </c>
      <c r="F149" s="38">
        <v>0</v>
      </c>
      <c r="G149" s="38">
        <v>0</v>
      </c>
      <c r="H149" s="38">
        <v>0</v>
      </c>
      <c r="I149" s="38">
        <v>0</v>
      </c>
      <c r="J149" s="37">
        <v>0</v>
      </c>
      <c r="K149"/>
      <c r="L149"/>
      <c r="M149"/>
      <c r="N149" s="95" t="s">
        <v>230</v>
      </c>
      <c r="O149" s="95"/>
      <c r="P149" s="95"/>
      <c r="Q149" s="95"/>
      <c r="R149" s="95"/>
      <c r="S149" s="95"/>
      <c r="T149" s="95"/>
      <c r="U149" s="95"/>
      <c r="V149" s="95"/>
      <c r="W149" s="95"/>
      <c r="AA149" t="s">
        <v>405</v>
      </c>
      <c r="AB149" t="s">
        <v>92</v>
      </c>
    </row>
    <row r="150" spans="1:35" ht="12.95" customHeight="1" x14ac:dyDescent="0.2">
      <c r="A150" s="12"/>
      <c r="B150" s="28"/>
      <c r="C150" s="25" t="s">
        <v>93</v>
      </c>
      <c r="D150" s="23"/>
      <c r="E150" s="38">
        <v>0</v>
      </c>
      <c r="F150" s="38">
        <v>0</v>
      </c>
      <c r="G150" s="38">
        <v>0</v>
      </c>
      <c r="H150" s="38">
        <v>0</v>
      </c>
      <c r="I150" s="38">
        <v>0</v>
      </c>
      <c r="J150" s="37">
        <v>0</v>
      </c>
      <c r="K150"/>
      <c r="L150"/>
      <c r="M150"/>
      <c r="N150" s="95" t="s">
        <v>230</v>
      </c>
      <c r="O150" s="95"/>
      <c r="P150" s="95"/>
      <c r="Q150" s="95"/>
      <c r="R150" s="95"/>
      <c r="S150" s="95"/>
      <c r="T150" s="95"/>
      <c r="U150" s="95"/>
      <c r="V150" s="95"/>
      <c r="W150" s="95"/>
      <c r="AA150" t="s">
        <v>406</v>
      </c>
      <c r="AB150" t="s">
        <v>571</v>
      </c>
    </row>
    <row r="151" spans="1:35" ht="12.95" customHeight="1" x14ac:dyDescent="0.2">
      <c r="A151" s="12"/>
      <c r="B151" s="28"/>
      <c r="C151" s="25" t="s">
        <v>94</v>
      </c>
      <c r="D151" s="23"/>
      <c r="E151" s="38">
        <v>0</v>
      </c>
      <c r="F151" s="38">
        <v>0</v>
      </c>
      <c r="G151" s="38">
        <v>0</v>
      </c>
      <c r="H151" s="38">
        <v>0</v>
      </c>
      <c r="I151" s="38">
        <v>0</v>
      </c>
      <c r="J151" s="37">
        <v>0</v>
      </c>
      <c r="K151"/>
      <c r="L151"/>
      <c r="M151"/>
      <c r="N151" s="95" t="s">
        <v>230</v>
      </c>
      <c r="O151" s="95"/>
      <c r="P151" s="95"/>
      <c r="Q151" s="95"/>
      <c r="R151" s="95"/>
      <c r="S151" s="95"/>
      <c r="T151" s="95"/>
      <c r="U151" s="95"/>
      <c r="V151" s="95"/>
      <c r="W151" s="95"/>
      <c r="AA151" t="s">
        <v>407</v>
      </c>
      <c r="AB151" t="s">
        <v>572</v>
      </c>
    </row>
    <row r="152" spans="1:35" ht="12.95" customHeight="1" x14ac:dyDescent="0.2">
      <c r="A152" s="12"/>
      <c r="B152" s="29"/>
      <c r="C152" s="70" t="s">
        <v>178</v>
      </c>
      <c r="D152" s="23"/>
      <c r="E152" s="38">
        <v>0</v>
      </c>
      <c r="F152" s="38">
        <v>0</v>
      </c>
      <c r="G152" s="38">
        <v>0</v>
      </c>
      <c r="H152" s="38">
        <v>0</v>
      </c>
      <c r="I152" s="38">
        <v>0</v>
      </c>
      <c r="J152" s="37">
        <v>0</v>
      </c>
      <c r="K152"/>
      <c r="L152"/>
      <c r="M152"/>
      <c r="N152" s="95" t="s">
        <v>230</v>
      </c>
      <c r="O152" s="95"/>
      <c r="P152" s="95"/>
      <c r="Q152" s="95"/>
      <c r="R152" s="95"/>
      <c r="S152" s="95"/>
      <c r="T152" s="95"/>
      <c r="U152" s="95"/>
      <c r="V152" s="95"/>
      <c r="W152" s="95"/>
      <c r="AA152" t="s">
        <v>408</v>
      </c>
      <c r="AB152" t="s">
        <v>178</v>
      </c>
    </row>
    <row r="153" spans="1:35" ht="12.95" customHeight="1" x14ac:dyDescent="0.2">
      <c r="A153" s="100"/>
      <c r="B153" s="17" t="s">
        <v>95</v>
      </c>
      <c r="C153" s="17"/>
      <c r="D153" s="17"/>
      <c r="E153" s="41">
        <v>0</v>
      </c>
      <c r="F153" s="41">
        <v>0</v>
      </c>
      <c r="G153" s="41">
        <v>0</v>
      </c>
      <c r="H153" s="41">
        <v>0</v>
      </c>
      <c r="I153" s="41">
        <v>0</v>
      </c>
      <c r="J153" s="41">
        <v>0</v>
      </c>
      <c r="K153"/>
      <c r="L153"/>
      <c r="M153" s="152">
        <f>SUM(E154:E157)</f>
        <v>0</v>
      </c>
      <c r="N153" s="95" t="s">
        <v>230</v>
      </c>
      <c r="O153" s="93" t="b">
        <f t="shared" ref="O153:T153" si="31">ROUND(ABS(E153-SUM(E154:E157)),$J$2)&lt;=$O$5</f>
        <v>1</v>
      </c>
      <c r="P153" s="93" t="b">
        <f t="shared" si="31"/>
        <v>1</v>
      </c>
      <c r="Q153" s="93" t="b">
        <f t="shared" si="31"/>
        <v>1</v>
      </c>
      <c r="R153" s="93" t="b">
        <f t="shared" si="31"/>
        <v>1</v>
      </c>
      <c r="S153" s="93" t="b">
        <f t="shared" si="31"/>
        <v>1</v>
      </c>
      <c r="T153" s="93" t="b">
        <f t="shared" si="31"/>
        <v>1</v>
      </c>
      <c r="U153" s="93"/>
      <c r="V153" s="93"/>
      <c r="W153" s="93"/>
      <c r="AA153" t="s">
        <v>409</v>
      </c>
      <c r="AB153" t="s">
        <v>95</v>
      </c>
      <c r="AI153" s="152"/>
    </row>
    <row r="154" spans="1:35" ht="12.95" customHeight="1" x14ac:dyDescent="0.2">
      <c r="A154" s="12"/>
      <c r="B154" s="27"/>
      <c r="C154" s="25" t="s">
        <v>96</v>
      </c>
      <c r="D154" s="23"/>
      <c r="E154" s="38">
        <v>0</v>
      </c>
      <c r="F154" s="38">
        <v>0</v>
      </c>
      <c r="G154" s="38">
        <v>0</v>
      </c>
      <c r="H154" s="38">
        <v>0</v>
      </c>
      <c r="I154" s="38">
        <v>0</v>
      </c>
      <c r="J154" s="37">
        <v>0</v>
      </c>
      <c r="K154"/>
      <c r="L154"/>
      <c r="M154"/>
      <c r="N154" s="95" t="s">
        <v>230</v>
      </c>
      <c r="O154" s="95"/>
      <c r="P154" s="95"/>
      <c r="Q154" s="95"/>
      <c r="R154" s="95"/>
      <c r="S154" s="95"/>
      <c r="T154" s="95"/>
      <c r="U154" s="95"/>
      <c r="V154" s="95"/>
      <c r="W154" s="95"/>
      <c r="AA154" t="s">
        <v>410</v>
      </c>
      <c r="AB154" t="s">
        <v>96</v>
      </c>
    </row>
    <row r="155" spans="1:35" ht="12.95" customHeight="1" x14ac:dyDescent="0.2">
      <c r="A155" s="12"/>
      <c r="B155" s="28"/>
      <c r="C155" s="79" t="s">
        <v>97</v>
      </c>
      <c r="D155" s="23"/>
      <c r="E155" s="38">
        <v>0</v>
      </c>
      <c r="F155" s="38">
        <v>0</v>
      </c>
      <c r="G155" s="38">
        <v>0</v>
      </c>
      <c r="H155" s="38">
        <v>0</v>
      </c>
      <c r="I155" s="38">
        <v>0</v>
      </c>
      <c r="J155" s="37">
        <v>0</v>
      </c>
      <c r="K155"/>
      <c r="L155"/>
      <c r="M155"/>
      <c r="N155" s="95" t="s">
        <v>230</v>
      </c>
      <c r="O155" s="95"/>
      <c r="P155" s="95"/>
      <c r="Q155" s="95"/>
      <c r="R155" s="95"/>
      <c r="S155" s="95"/>
      <c r="T155" s="95"/>
      <c r="U155" s="95"/>
      <c r="V155" s="95"/>
      <c r="W155" s="95"/>
      <c r="AA155" t="s">
        <v>411</v>
      </c>
      <c r="AB155" t="s">
        <v>97</v>
      </c>
    </row>
    <row r="156" spans="1:35" ht="12.95" customHeight="1" x14ac:dyDescent="0.2">
      <c r="A156" s="12"/>
      <c r="B156" s="28"/>
      <c r="C156" s="81" t="s">
        <v>98</v>
      </c>
      <c r="D156" s="71"/>
      <c r="E156" s="76">
        <v>0</v>
      </c>
      <c r="F156" s="76">
        <v>0</v>
      </c>
      <c r="G156" s="76">
        <v>0</v>
      </c>
      <c r="H156" s="76">
        <v>0</v>
      </c>
      <c r="I156" s="76">
        <v>0</v>
      </c>
      <c r="J156" s="77">
        <v>0</v>
      </c>
      <c r="K156"/>
      <c r="L156"/>
      <c r="M156"/>
      <c r="N156" s="95" t="s">
        <v>230</v>
      </c>
      <c r="O156" s="95"/>
      <c r="P156" s="95"/>
      <c r="Q156" s="95"/>
      <c r="R156" s="95"/>
      <c r="S156" s="95"/>
      <c r="T156" s="95"/>
      <c r="U156" s="95"/>
      <c r="V156" s="95"/>
      <c r="W156" s="95"/>
      <c r="AA156" t="s">
        <v>412</v>
      </c>
      <c r="AB156" t="s">
        <v>98</v>
      </c>
    </row>
    <row r="157" spans="1:35" ht="12.95" customHeight="1" x14ac:dyDescent="0.2">
      <c r="A157" s="12"/>
      <c r="B157" s="29"/>
      <c r="C157" s="81" t="s">
        <v>179</v>
      </c>
      <c r="D157" s="71"/>
      <c r="E157" s="76">
        <v>0</v>
      </c>
      <c r="F157" s="76">
        <v>0</v>
      </c>
      <c r="G157" s="76">
        <v>0</v>
      </c>
      <c r="H157" s="76">
        <v>0</v>
      </c>
      <c r="I157" s="76">
        <v>0</v>
      </c>
      <c r="J157" s="77">
        <v>0</v>
      </c>
      <c r="K157"/>
      <c r="L157"/>
      <c r="M157"/>
      <c r="N157" s="95" t="s">
        <v>230</v>
      </c>
      <c r="O157" s="95"/>
      <c r="P157" s="95"/>
      <c r="Q157" s="95"/>
      <c r="R157" s="95"/>
      <c r="S157" s="95"/>
      <c r="T157" s="95"/>
      <c r="U157" s="95"/>
      <c r="V157" s="95"/>
      <c r="W157" s="95"/>
      <c r="AA157" t="s">
        <v>413</v>
      </c>
      <c r="AB157" t="s">
        <v>179</v>
      </c>
    </row>
    <row r="158" spans="1:35" ht="12.95" customHeight="1" thickBot="1" x14ac:dyDescent="0.25">
      <c r="A158" s="101"/>
      <c r="B158" s="74" t="s">
        <v>180</v>
      </c>
      <c r="C158" s="111"/>
      <c r="D158" s="24"/>
      <c r="E158" s="39">
        <v>0</v>
      </c>
      <c r="F158" s="39">
        <v>0</v>
      </c>
      <c r="G158" s="39">
        <v>0</v>
      </c>
      <c r="H158" s="39">
        <v>0</v>
      </c>
      <c r="I158" s="39">
        <v>0</v>
      </c>
      <c r="J158" s="109">
        <v>0</v>
      </c>
      <c r="K158"/>
      <c r="L158"/>
      <c r="M158"/>
      <c r="N158" s="95" t="s">
        <v>230</v>
      </c>
      <c r="O158" s="93"/>
      <c r="P158" s="93"/>
      <c r="Q158" s="93"/>
      <c r="R158" s="93"/>
      <c r="S158" s="93"/>
      <c r="T158" s="93"/>
      <c r="U158" s="93"/>
      <c r="V158" s="93"/>
      <c r="W158" s="93"/>
      <c r="AA158" t="s">
        <v>414</v>
      </c>
      <c r="AB158" t="s">
        <v>180</v>
      </c>
    </row>
    <row r="159" spans="1:35" ht="20.100000000000001" customHeight="1" thickBot="1" x14ac:dyDescent="0.25">
      <c r="A159" s="10" t="s">
        <v>226</v>
      </c>
      <c r="B159" s="10"/>
      <c r="C159" s="10"/>
      <c r="D159" s="10"/>
      <c r="E159" s="40">
        <v>0</v>
      </c>
      <c r="F159" s="40">
        <v>0</v>
      </c>
      <c r="G159" s="40">
        <v>0</v>
      </c>
      <c r="H159" s="40">
        <v>0</v>
      </c>
      <c r="I159" s="40">
        <v>0</v>
      </c>
      <c r="J159" s="40">
        <v>0</v>
      </c>
      <c r="K159"/>
      <c r="L159"/>
      <c r="M159" s="151">
        <f>E160+E165+E177+E186</f>
        <v>0</v>
      </c>
      <c r="N159" s="95" t="s">
        <v>229</v>
      </c>
      <c r="O159" t="b">
        <f t="shared" ref="O159:T159" si="32">ROUND(ABS(E159-(E160+E165+E177+E186)),$J$2)&lt;=$O$5</f>
        <v>1</v>
      </c>
      <c r="P159" t="b">
        <f t="shared" si="32"/>
        <v>1</v>
      </c>
      <c r="Q159" t="b">
        <f t="shared" si="32"/>
        <v>1</v>
      </c>
      <c r="R159" t="b">
        <f t="shared" si="32"/>
        <v>1</v>
      </c>
      <c r="S159" t="b">
        <f t="shared" si="32"/>
        <v>1</v>
      </c>
      <c r="T159" t="b">
        <f t="shared" si="32"/>
        <v>1</v>
      </c>
      <c r="AA159" t="s">
        <v>415</v>
      </c>
      <c r="AB159" t="s">
        <v>573</v>
      </c>
      <c r="AI159" s="151"/>
    </row>
    <row r="160" spans="1:35" ht="12.95" customHeight="1" x14ac:dyDescent="0.2">
      <c r="A160" s="100"/>
      <c r="B160" s="14" t="s">
        <v>181</v>
      </c>
      <c r="C160" s="14"/>
      <c r="D160" s="14"/>
      <c r="E160" s="42">
        <v>0</v>
      </c>
      <c r="F160" s="42">
        <v>0</v>
      </c>
      <c r="G160" s="42">
        <v>0</v>
      </c>
      <c r="H160" s="42">
        <v>0</v>
      </c>
      <c r="I160" s="42">
        <v>0</v>
      </c>
      <c r="J160" s="42">
        <v>0</v>
      </c>
      <c r="K160"/>
      <c r="L160"/>
      <c r="M160" s="152">
        <f>SUM(E161:E164)</f>
        <v>0</v>
      </c>
      <c r="N160" s="95" t="s">
        <v>230</v>
      </c>
      <c r="O160" s="93" t="b">
        <f t="shared" ref="O160:T160" si="33">ROUND(ABS(E160-SUM(E161:E164)),$J$2)&lt;=$O$5</f>
        <v>1</v>
      </c>
      <c r="P160" s="93" t="b">
        <f t="shared" si="33"/>
        <v>1</v>
      </c>
      <c r="Q160" s="93" t="b">
        <f t="shared" si="33"/>
        <v>1</v>
      </c>
      <c r="R160" s="93" t="b">
        <f t="shared" si="33"/>
        <v>1</v>
      </c>
      <c r="S160" s="93" t="b">
        <f t="shared" si="33"/>
        <v>1</v>
      </c>
      <c r="T160" s="93" t="b">
        <f t="shared" si="33"/>
        <v>1</v>
      </c>
      <c r="U160" s="93"/>
      <c r="V160" s="93"/>
      <c r="W160" s="93"/>
      <c r="AA160" t="s">
        <v>416</v>
      </c>
      <c r="AB160" t="s">
        <v>574</v>
      </c>
      <c r="AI160" s="152"/>
    </row>
    <row r="161" spans="1:35" ht="12.95" customHeight="1" x14ac:dyDescent="0.2">
      <c r="A161" s="12"/>
      <c r="B161" s="27"/>
      <c r="C161" s="53" t="s">
        <v>182</v>
      </c>
      <c r="D161" s="23"/>
      <c r="E161" s="38">
        <v>0</v>
      </c>
      <c r="F161" s="38">
        <v>0</v>
      </c>
      <c r="G161" s="38">
        <v>0</v>
      </c>
      <c r="H161" s="38">
        <v>0</v>
      </c>
      <c r="I161" s="38">
        <v>0</v>
      </c>
      <c r="J161" s="37">
        <v>0</v>
      </c>
      <c r="K161"/>
      <c r="L161"/>
      <c r="M161"/>
      <c r="N161" s="95" t="s">
        <v>230</v>
      </c>
      <c r="O161" s="95"/>
      <c r="P161" s="95"/>
      <c r="Q161" s="95"/>
      <c r="R161" s="95"/>
      <c r="S161" s="95"/>
      <c r="T161" s="95"/>
      <c r="U161" s="95"/>
      <c r="V161" s="95"/>
      <c r="W161" s="95"/>
      <c r="AA161" t="s">
        <v>417</v>
      </c>
      <c r="AB161" t="s">
        <v>182</v>
      </c>
    </row>
    <row r="162" spans="1:35" ht="12.95" customHeight="1" x14ac:dyDescent="0.2">
      <c r="A162" s="12"/>
      <c r="B162" s="28"/>
      <c r="C162" s="53" t="s">
        <v>183</v>
      </c>
      <c r="D162" s="23"/>
      <c r="E162" s="38">
        <v>0</v>
      </c>
      <c r="F162" s="38">
        <v>0</v>
      </c>
      <c r="G162" s="38">
        <v>0</v>
      </c>
      <c r="H162" s="38">
        <v>0</v>
      </c>
      <c r="I162" s="38">
        <v>0</v>
      </c>
      <c r="J162" s="37">
        <v>0</v>
      </c>
      <c r="K162"/>
      <c r="L162"/>
      <c r="M162"/>
      <c r="N162" s="95" t="s">
        <v>230</v>
      </c>
      <c r="O162" s="95"/>
      <c r="P162" s="95"/>
      <c r="Q162" s="95"/>
      <c r="R162" s="95"/>
      <c r="S162" s="95"/>
      <c r="T162" s="95"/>
      <c r="U162" s="95"/>
      <c r="V162" s="95"/>
      <c r="W162" s="95"/>
      <c r="AA162" t="s">
        <v>418</v>
      </c>
      <c r="AB162" t="s">
        <v>183</v>
      </c>
    </row>
    <row r="163" spans="1:35" ht="12.95" customHeight="1" x14ac:dyDescent="0.2">
      <c r="A163" s="12"/>
      <c r="B163" s="28"/>
      <c r="C163" s="53" t="s">
        <v>184</v>
      </c>
      <c r="D163" s="23"/>
      <c r="E163" s="37">
        <v>0</v>
      </c>
      <c r="F163" s="37">
        <v>0</v>
      </c>
      <c r="G163" s="37">
        <v>0</v>
      </c>
      <c r="H163" s="37">
        <v>0</v>
      </c>
      <c r="I163" s="37">
        <v>0</v>
      </c>
      <c r="J163" s="37">
        <v>0</v>
      </c>
      <c r="K163"/>
      <c r="L163"/>
      <c r="M163"/>
      <c r="N163" s="95" t="s">
        <v>230</v>
      </c>
      <c r="O163" s="95"/>
      <c r="P163" s="95"/>
      <c r="Q163" s="95"/>
      <c r="R163" s="95"/>
      <c r="S163" s="95"/>
      <c r="T163" s="95"/>
      <c r="U163" s="95"/>
      <c r="V163" s="95"/>
      <c r="W163" s="95"/>
      <c r="AA163" t="s">
        <v>419</v>
      </c>
      <c r="AB163" t="s">
        <v>575</v>
      </c>
    </row>
    <row r="164" spans="1:35" ht="12.95" customHeight="1" x14ac:dyDescent="0.2">
      <c r="A164" s="12"/>
      <c r="B164" s="29"/>
      <c r="C164" s="70" t="s">
        <v>185</v>
      </c>
      <c r="D164" s="23"/>
      <c r="E164" s="37">
        <v>0</v>
      </c>
      <c r="F164" s="37">
        <v>0</v>
      </c>
      <c r="G164" s="37">
        <v>0</v>
      </c>
      <c r="H164" s="37">
        <v>0</v>
      </c>
      <c r="I164" s="37">
        <v>0</v>
      </c>
      <c r="J164" s="37">
        <v>0</v>
      </c>
      <c r="K164"/>
      <c r="L164"/>
      <c r="M164"/>
      <c r="N164" s="95" t="s">
        <v>230</v>
      </c>
      <c r="O164" s="95"/>
      <c r="P164" s="95"/>
      <c r="Q164" s="95"/>
      <c r="R164" s="95"/>
      <c r="S164" s="95"/>
      <c r="T164" s="95"/>
      <c r="U164" s="95"/>
      <c r="V164" s="95"/>
      <c r="W164" s="95"/>
      <c r="AA164" t="s">
        <v>420</v>
      </c>
      <c r="AB164" t="s">
        <v>185</v>
      </c>
    </row>
    <row r="165" spans="1:35" ht="12.95" customHeight="1" x14ac:dyDescent="0.2">
      <c r="A165" s="100"/>
      <c r="B165" s="17" t="s">
        <v>99</v>
      </c>
      <c r="C165" s="17"/>
      <c r="D165" s="17"/>
      <c r="E165" s="107">
        <v>0</v>
      </c>
      <c r="F165" s="107">
        <v>0</v>
      </c>
      <c r="G165" s="107">
        <v>0</v>
      </c>
      <c r="H165" s="107">
        <v>0</v>
      </c>
      <c r="I165" s="107">
        <v>0</v>
      </c>
      <c r="J165" s="107">
        <v>0</v>
      </c>
      <c r="K165"/>
      <c r="L165"/>
      <c r="M165" s="151">
        <f>E166+E171+E176</f>
        <v>0</v>
      </c>
      <c r="N165" s="95" t="s">
        <v>230</v>
      </c>
      <c r="O165" s="93" t="b">
        <f t="shared" ref="O165:T165" si="34">ROUND(ABS(E165-(E166+E171+E176)),$J$2)&lt;=$O$5</f>
        <v>1</v>
      </c>
      <c r="P165" s="93" t="b">
        <f t="shared" si="34"/>
        <v>1</v>
      </c>
      <c r="Q165" s="93" t="b">
        <f t="shared" si="34"/>
        <v>1</v>
      </c>
      <c r="R165" s="93" t="b">
        <f t="shared" si="34"/>
        <v>1</v>
      </c>
      <c r="S165" s="93" t="b">
        <f t="shared" si="34"/>
        <v>1</v>
      </c>
      <c r="T165" s="93" t="b">
        <f t="shared" si="34"/>
        <v>1</v>
      </c>
      <c r="U165" s="93"/>
      <c r="V165" s="93"/>
      <c r="W165" s="93"/>
      <c r="AA165" t="s">
        <v>421</v>
      </c>
      <c r="AB165" t="s">
        <v>99</v>
      </c>
      <c r="AI165" s="151"/>
    </row>
    <row r="166" spans="1:35" ht="12.95" customHeight="1" x14ac:dyDescent="0.2">
      <c r="A166" s="12"/>
      <c r="B166" s="27"/>
      <c r="C166" s="25" t="s">
        <v>100</v>
      </c>
      <c r="D166" s="23"/>
      <c r="E166" s="37">
        <v>0</v>
      </c>
      <c r="F166" s="37">
        <v>0</v>
      </c>
      <c r="G166" s="37">
        <v>0</v>
      </c>
      <c r="H166" s="37">
        <v>0</v>
      </c>
      <c r="I166" s="37">
        <v>0</v>
      </c>
      <c r="J166" s="37">
        <v>0</v>
      </c>
      <c r="K166"/>
      <c r="L166"/>
      <c r="M166" s="152">
        <f>SUM(E167:E170)</f>
        <v>0</v>
      </c>
      <c r="N166" s="95" t="s">
        <v>230</v>
      </c>
      <c r="O166" s="95" t="b">
        <f t="shared" ref="O166:T166" si="35">ROUND(ABS(E166-SUM(E167:E170)),$J$2)&lt;=$O$5</f>
        <v>1</v>
      </c>
      <c r="P166" s="95" t="b">
        <f t="shared" si="35"/>
        <v>1</v>
      </c>
      <c r="Q166" s="95" t="b">
        <f t="shared" si="35"/>
        <v>1</v>
      </c>
      <c r="R166" s="95" t="b">
        <f t="shared" si="35"/>
        <v>1</v>
      </c>
      <c r="S166" s="95" t="b">
        <f t="shared" si="35"/>
        <v>1</v>
      </c>
      <c r="T166" s="95" t="b">
        <f t="shared" si="35"/>
        <v>1</v>
      </c>
      <c r="U166" s="95"/>
      <c r="V166" s="95"/>
      <c r="W166" s="95"/>
      <c r="AA166" t="s">
        <v>422</v>
      </c>
      <c r="AB166" t="s">
        <v>100</v>
      </c>
      <c r="AI166" s="152"/>
    </row>
    <row r="167" spans="1:35" ht="12.95" customHeight="1" x14ac:dyDescent="0.2">
      <c r="A167" s="12"/>
      <c r="B167" s="28"/>
      <c r="C167" s="27"/>
      <c r="D167" s="54" t="s">
        <v>132</v>
      </c>
      <c r="E167" s="37">
        <v>0</v>
      </c>
      <c r="F167" s="37">
        <v>0</v>
      </c>
      <c r="G167" s="37">
        <v>0</v>
      </c>
      <c r="H167" s="37">
        <v>0</v>
      </c>
      <c r="I167" s="37">
        <v>0</v>
      </c>
      <c r="J167" s="37">
        <v>0</v>
      </c>
      <c r="K167"/>
      <c r="L167"/>
      <c r="M167"/>
      <c r="N167" s="95" t="s">
        <v>230</v>
      </c>
      <c r="O167" s="95"/>
      <c r="P167" s="95"/>
      <c r="Q167" s="95"/>
      <c r="R167" s="95"/>
      <c r="S167" s="95"/>
      <c r="T167" s="95"/>
      <c r="U167" s="95"/>
      <c r="V167" s="95"/>
      <c r="W167" s="95"/>
      <c r="AA167" t="s">
        <v>423</v>
      </c>
      <c r="AB167" t="s">
        <v>576</v>
      </c>
    </row>
    <row r="168" spans="1:35" ht="12.95" customHeight="1" x14ac:dyDescent="0.2">
      <c r="A168" s="12"/>
      <c r="B168" s="28"/>
      <c r="C168" s="28"/>
      <c r="D168" s="25" t="s">
        <v>186</v>
      </c>
      <c r="E168" s="37">
        <v>0</v>
      </c>
      <c r="F168" s="37">
        <v>0</v>
      </c>
      <c r="G168" s="37">
        <v>0</v>
      </c>
      <c r="H168" s="37">
        <v>0</v>
      </c>
      <c r="I168" s="37">
        <v>0</v>
      </c>
      <c r="J168" s="37">
        <v>0</v>
      </c>
      <c r="K168"/>
      <c r="L168"/>
      <c r="M168"/>
      <c r="N168" s="95" t="s">
        <v>230</v>
      </c>
      <c r="O168" s="95"/>
      <c r="P168" s="95"/>
      <c r="Q168" s="95"/>
      <c r="R168" s="95"/>
      <c r="S168" s="95"/>
      <c r="T168" s="95"/>
      <c r="U168" s="95"/>
      <c r="V168" s="95"/>
      <c r="W168" s="95"/>
      <c r="AA168" t="s">
        <v>424</v>
      </c>
      <c r="AB168" t="s">
        <v>577</v>
      </c>
    </row>
    <row r="169" spans="1:35" ht="12.95" customHeight="1" x14ac:dyDescent="0.2">
      <c r="A169" s="12"/>
      <c r="B169" s="28"/>
      <c r="C169" s="28"/>
      <c r="D169" s="54" t="s">
        <v>101</v>
      </c>
      <c r="E169" s="37">
        <v>0</v>
      </c>
      <c r="F169" s="37">
        <v>0</v>
      </c>
      <c r="G169" s="37">
        <v>0</v>
      </c>
      <c r="H169" s="37">
        <v>0</v>
      </c>
      <c r="I169" s="37">
        <v>0</v>
      </c>
      <c r="J169" s="37">
        <v>0</v>
      </c>
      <c r="K169"/>
      <c r="L169"/>
      <c r="M169"/>
      <c r="N169" s="95" t="s">
        <v>230</v>
      </c>
      <c r="O169" s="95"/>
      <c r="P169" s="95"/>
      <c r="Q169" s="95"/>
      <c r="R169" s="95"/>
      <c r="S169" s="95"/>
      <c r="T169" s="95"/>
      <c r="U169" s="95"/>
      <c r="V169" s="95"/>
      <c r="W169" s="95"/>
      <c r="AA169" t="s">
        <v>425</v>
      </c>
      <c r="AB169" t="s">
        <v>578</v>
      </c>
    </row>
    <row r="170" spans="1:35" ht="12.95" customHeight="1" x14ac:dyDescent="0.2">
      <c r="A170" s="12"/>
      <c r="B170" s="28"/>
      <c r="C170" s="29"/>
      <c r="D170" s="70" t="s">
        <v>187</v>
      </c>
      <c r="E170" s="37">
        <v>0</v>
      </c>
      <c r="F170" s="37">
        <v>0</v>
      </c>
      <c r="G170" s="37">
        <v>0</v>
      </c>
      <c r="H170" s="37">
        <v>0</v>
      </c>
      <c r="I170" s="37">
        <v>0</v>
      </c>
      <c r="J170" s="37">
        <v>0</v>
      </c>
      <c r="K170"/>
      <c r="L170"/>
      <c r="M170"/>
      <c r="N170" s="95" t="s">
        <v>230</v>
      </c>
      <c r="O170" s="95"/>
      <c r="P170" s="95"/>
      <c r="Q170" s="95"/>
      <c r="R170" s="95"/>
      <c r="S170" s="95"/>
      <c r="T170" s="95"/>
      <c r="U170" s="95"/>
      <c r="V170" s="95"/>
      <c r="W170" s="95"/>
      <c r="AA170" t="s">
        <v>426</v>
      </c>
      <c r="AB170" t="s">
        <v>579</v>
      </c>
    </row>
    <row r="171" spans="1:35" ht="12.95" customHeight="1" x14ac:dyDescent="0.2">
      <c r="A171" s="12"/>
      <c r="B171" s="28"/>
      <c r="C171" s="25" t="s">
        <v>102</v>
      </c>
      <c r="D171" s="23"/>
      <c r="E171" s="37">
        <v>0</v>
      </c>
      <c r="F171" s="37">
        <v>0</v>
      </c>
      <c r="G171" s="37">
        <v>0</v>
      </c>
      <c r="H171" s="37">
        <v>0</v>
      </c>
      <c r="I171" s="37">
        <v>0</v>
      </c>
      <c r="J171" s="37">
        <v>0</v>
      </c>
      <c r="K171"/>
      <c r="L171"/>
      <c r="M171" s="152">
        <f>SUM(E172:E175)</f>
        <v>0</v>
      </c>
      <c r="N171" s="95" t="s">
        <v>230</v>
      </c>
      <c r="O171" s="95" t="b">
        <f t="shared" ref="O171:T171" si="36">ROUND(ABS(E171-SUM(E172:E175)),$J$2)&lt;=$O$5</f>
        <v>1</v>
      </c>
      <c r="P171" s="95" t="b">
        <f t="shared" si="36"/>
        <v>1</v>
      </c>
      <c r="Q171" s="95" t="b">
        <f t="shared" si="36"/>
        <v>1</v>
      </c>
      <c r="R171" s="95" t="b">
        <f t="shared" si="36"/>
        <v>1</v>
      </c>
      <c r="S171" s="95" t="b">
        <f t="shared" si="36"/>
        <v>1</v>
      </c>
      <c r="T171" s="95" t="b">
        <f t="shared" si="36"/>
        <v>1</v>
      </c>
      <c r="U171" s="95"/>
      <c r="V171" s="95"/>
      <c r="W171" s="95"/>
      <c r="AA171" t="s">
        <v>427</v>
      </c>
      <c r="AB171" t="s">
        <v>580</v>
      </c>
      <c r="AI171" s="152"/>
    </row>
    <row r="172" spans="1:35" ht="12.95" customHeight="1" x14ac:dyDescent="0.2">
      <c r="A172" s="12"/>
      <c r="B172" s="28"/>
      <c r="C172" s="27"/>
      <c r="D172" s="25" t="s">
        <v>103</v>
      </c>
      <c r="E172" s="37">
        <v>0</v>
      </c>
      <c r="F172" s="37">
        <v>0</v>
      </c>
      <c r="G172" s="37">
        <v>0</v>
      </c>
      <c r="H172" s="37">
        <v>0</v>
      </c>
      <c r="I172" s="37">
        <v>0</v>
      </c>
      <c r="J172" s="37">
        <v>0</v>
      </c>
      <c r="K172"/>
      <c r="L172"/>
      <c r="M172"/>
      <c r="N172" s="95" t="s">
        <v>230</v>
      </c>
      <c r="O172" s="95"/>
      <c r="P172" s="95"/>
      <c r="Q172" s="95"/>
      <c r="R172" s="95"/>
      <c r="S172" s="95"/>
      <c r="T172" s="95"/>
      <c r="U172" s="95"/>
      <c r="V172" s="95"/>
      <c r="W172" s="95"/>
      <c r="AA172" t="s">
        <v>428</v>
      </c>
      <c r="AB172" t="s">
        <v>581</v>
      </c>
    </row>
    <row r="173" spans="1:35" ht="12.95" customHeight="1" x14ac:dyDescent="0.2">
      <c r="A173" s="12"/>
      <c r="B173" s="28"/>
      <c r="C173" s="28"/>
      <c r="D173" s="54" t="s">
        <v>104</v>
      </c>
      <c r="E173" s="37">
        <v>0</v>
      </c>
      <c r="F173" s="37">
        <v>0</v>
      </c>
      <c r="G173" s="37">
        <v>0</v>
      </c>
      <c r="H173" s="37">
        <v>0</v>
      </c>
      <c r="I173" s="37">
        <v>0</v>
      </c>
      <c r="J173" s="37">
        <v>0</v>
      </c>
      <c r="K173"/>
      <c r="L173"/>
      <c r="M173"/>
      <c r="N173" s="95" t="s">
        <v>230</v>
      </c>
      <c r="O173" s="95"/>
      <c r="P173" s="95"/>
      <c r="Q173" s="95"/>
      <c r="R173" s="95"/>
      <c r="S173" s="95"/>
      <c r="T173" s="95"/>
      <c r="U173" s="95"/>
      <c r="V173" s="95"/>
      <c r="W173" s="95"/>
      <c r="AA173" t="s">
        <v>429</v>
      </c>
      <c r="AB173" t="s">
        <v>582</v>
      </c>
    </row>
    <row r="174" spans="1:35" ht="12.95" customHeight="1" x14ac:dyDescent="0.2">
      <c r="A174" s="12"/>
      <c r="B174" s="28"/>
      <c r="C174" s="28"/>
      <c r="D174" s="25" t="s">
        <v>105</v>
      </c>
      <c r="E174" s="37">
        <v>0</v>
      </c>
      <c r="F174" s="37">
        <v>0</v>
      </c>
      <c r="G174" s="37">
        <v>0</v>
      </c>
      <c r="H174" s="37">
        <v>0</v>
      </c>
      <c r="I174" s="37">
        <v>0</v>
      </c>
      <c r="J174" s="37">
        <v>0</v>
      </c>
      <c r="K174"/>
      <c r="L174"/>
      <c r="M174"/>
      <c r="N174" s="95" t="s">
        <v>230</v>
      </c>
      <c r="O174" s="95"/>
      <c r="P174" s="95"/>
      <c r="Q174" s="95"/>
      <c r="R174" s="95"/>
      <c r="S174" s="95"/>
      <c r="T174" s="95"/>
      <c r="U174" s="95"/>
      <c r="V174" s="95"/>
      <c r="W174" s="95"/>
      <c r="AA174" t="s">
        <v>430</v>
      </c>
      <c r="AB174" t="s">
        <v>583</v>
      </c>
    </row>
    <row r="175" spans="1:35" ht="12.95" customHeight="1" x14ac:dyDescent="0.2">
      <c r="A175" s="12"/>
      <c r="B175" s="28"/>
      <c r="C175" s="29"/>
      <c r="D175" s="70" t="s">
        <v>188</v>
      </c>
      <c r="E175" s="37">
        <v>0</v>
      </c>
      <c r="F175" s="37">
        <v>0</v>
      </c>
      <c r="G175" s="37">
        <v>0</v>
      </c>
      <c r="H175" s="37">
        <v>0</v>
      </c>
      <c r="I175" s="37">
        <v>0</v>
      </c>
      <c r="J175" s="37">
        <v>0</v>
      </c>
      <c r="K175"/>
      <c r="L175"/>
      <c r="M175"/>
      <c r="N175" s="95" t="s">
        <v>230</v>
      </c>
      <c r="O175" s="95"/>
      <c r="P175" s="95"/>
      <c r="Q175" s="95"/>
      <c r="R175" s="95"/>
      <c r="S175" s="95"/>
      <c r="T175" s="95"/>
      <c r="U175" s="95"/>
      <c r="V175" s="95"/>
      <c r="W175" s="95"/>
      <c r="AA175" t="s">
        <v>431</v>
      </c>
      <c r="AB175" t="s">
        <v>584</v>
      </c>
    </row>
    <row r="176" spans="1:35" ht="12.95" customHeight="1" x14ac:dyDescent="0.2">
      <c r="A176" s="12"/>
      <c r="B176" s="29"/>
      <c r="C176" s="70" t="s">
        <v>189</v>
      </c>
      <c r="D176" s="25"/>
      <c r="E176" s="37">
        <v>0</v>
      </c>
      <c r="F176" s="37">
        <v>0</v>
      </c>
      <c r="G176" s="37">
        <v>0</v>
      </c>
      <c r="H176" s="37">
        <v>0</v>
      </c>
      <c r="I176" s="37">
        <v>0</v>
      </c>
      <c r="J176" s="37">
        <v>0</v>
      </c>
      <c r="K176"/>
      <c r="L176"/>
      <c r="M176"/>
      <c r="N176" s="95" t="s">
        <v>230</v>
      </c>
      <c r="O176" s="113"/>
      <c r="P176" s="113"/>
      <c r="Q176" s="113"/>
      <c r="R176" s="113"/>
      <c r="S176" s="113"/>
      <c r="T176" s="113"/>
      <c r="U176" s="95"/>
      <c r="V176" s="95"/>
      <c r="W176" s="95"/>
      <c r="AA176" t="s">
        <v>432</v>
      </c>
      <c r="AB176" t="s">
        <v>585</v>
      </c>
    </row>
    <row r="177" spans="1:35" ht="12.95" customHeight="1" x14ac:dyDescent="0.2">
      <c r="A177" s="100"/>
      <c r="B177" s="17" t="s">
        <v>106</v>
      </c>
      <c r="C177" s="17"/>
      <c r="D177" s="17"/>
      <c r="E177" s="107">
        <v>0</v>
      </c>
      <c r="F177" s="107">
        <v>0</v>
      </c>
      <c r="G177" s="107">
        <v>0</v>
      </c>
      <c r="H177" s="107">
        <v>0</v>
      </c>
      <c r="I177" s="107">
        <v>0</v>
      </c>
      <c r="J177" s="107">
        <v>0</v>
      </c>
      <c r="K177"/>
      <c r="L177"/>
      <c r="M177" s="151">
        <f>E178+E184+E185</f>
        <v>0</v>
      </c>
      <c r="N177" s="95" t="s">
        <v>230</v>
      </c>
      <c r="O177" s="93" t="b">
        <f t="shared" ref="O177:T177" si="37">ROUND(ABS(E177-(E178+E184+E185)),$J$2)&lt;=$O$5</f>
        <v>1</v>
      </c>
      <c r="P177" s="93" t="b">
        <f t="shared" si="37"/>
        <v>1</v>
      </c>
      <c r="Q177" s="93" t="b">
        <f t="shared" si="37"/>
        <v>1</v>
      </c>
      <c r="R177" s="93" t="b">
        <f t="shared" si="37"/>
        <v>1</v>
      </c>
      <c r="S177" s="93" t="b">
        <f t="shared" si="37"/>
        <v>1</v>
      </c>
      <c r="T177" s="93" t="b">
        <f t="shared" si="37"/>
        <v>1</v>
      </c>
      <c r="U177" s="93"/>
      <c r="V177" s="93"/>
      <c r="W177" s="93"/>
      <c r="AA177" t="s">
        <v>433</v>
      </c>
      <c r="AB177" t="s">
        <v>586</v>
      </c>
      <c r="AI177" s="151"/>
    </row>
    <row r="178" spans="1:35" ht="12.95" customHeight="1" x14ac:dyDescent="0.2">
      <c r="A178" s="12"/>
      <c r="B178" s="71"/>
      <c r="C178" s="23" t="s">
        <v>107</v>
      </c>
      <c r="D178" s="23"/>
      <c r="E178" s="37">
        <v>0</v>
      </c>
      <c r="F178" s="37">
        <v>0</v>
      </c>
      <c r="G178" s="37">
        <v>0</v>
      </c>
      <c r="H178" s="37">
        <v>0</v>
      </c>
      <c r="I178" s="37">
        <v>0</v>
      </c>
      <c r="J178" s="37">
        <v>0</v>
      </c>
      <c r="K178"/>
      <c r="L178"/>
      <c r="M178" s="152">
        <f>SUM(E179:E183)</f>
        <v>0</v>
      </c>
      <c r="N178" s="95" t="s">
        <v>230</v>
      </c>
      <c r="O178" s="95" t="b">
        <f t="shared" ref="O178:T178" si="38">ROUND(ABS(E178-SUM(E179:E183)),$J$2)&lt;=$O$5</f>
        <v>1</v>
      </c>
      <c r="P178" s="95" t="b">
        <f t="shared" si="38"/>
        <v>1</v>
      </c>
      <c r="Q178" s="95" t="b">
        <f t="shared" si="38"/>
        <v>1</v>
      </c>
      <c r="R178" s="95" t="b">
        <f t="shared" si="38"/>
        <v>1</v>
      </c>
      <c r="S178" s="95" t="b">
        <f t="shared" si="38"/>
        <v>1</v>
      </c>
      <c r="T178" s="95" t="b">
        <f t="shared" si="38"/>
        <v>1</v>
      </c>
      <c r="U178" s="95"/>
      <c r="V178" s="95"/>
      <c r="W178" s="95"/>
      <c r="AA178" t="s">
        <v>434</v>
      </c>
      <c r="AB178" t="s">
        <v>587</v>
      </c>
      <c r="AI178" s="152"/>
    </row>
    <row r="179" spans="1:35" ht="24" customHeight="1" x14ac:dyDescent="0.2">
      <c r="A179" s="12"/>
      <c r="B179" s="28"/>
      <c r="C179" s="55"/>
      <c r="D179" s="56" t="s">
        <v>133</v>
      </c>
      <c r="E179" s="37">
        <v>0</v>
      </c>
      <c r="F179" s="37">
        <v>0</v>
      </c>
      <c r="G179" s="37">
        <v>0</v>
      </c>
      <c r="H179" s="37">
        <v>0</v>
      </c>
      <c r="I179" s="37">
        <v>0</v>
      </c>
      <c r="J179" s="37">
        <v>0</v>
      </c>
      <c r="K179"/>
      <c r="L179"/>
      <c r="M179"/>
      <c r="N179" s="95" t="s">
        <v>230</v>
      </c>
      <c r="O179" s="95"/>
      <c r="P179" s="95"/>
      <c r="Q179" s="95"/>
      <c r="R179" s="95"/>
      <c r="S179" s="95"/>
      <c r="T179" s="95"/>
      <c r="U179" s="95"/>
      <c r="V179" s="95"/>
      <c r="W179" s="95"/>
      <c r="AA179" t="s">
        <v>435</v>
      </c>
      <c r="AB179" t="s">
        <v>588</v>
      </c>
    </row>
    <row r="180" spans="1:35" ht="12.95" customHeight="1" x14ac:dyDescent="0.2">
      <c r="A180" s="12"/>
      <c r="B180" s="28"/>
      <c r="C180" s="57"/>
      <c r="D180" s="53" t="s">
        <v>108</v>
      </c>
      <c r="E180" s="37">
        <v>0</v>
      </c>
      <c r="F180" s="37">
        <v>0</v>
      </c>
      <c r="G180" s="37">
        <v>0</v>
      </c>
      <c r="H180" s="37">
        <v>0</v>
      </c>
      <c r="I180" s="37">
        <v>0</v>
      </c>
      <c r="J180" s="37">
        <v>0</v>
      </c>
      <c r="K180"/>
      <c r="L180"/>
      <c r="M180"/>
      <c r="N180" s="95" t="s">
        <v>230</v>
      </c>
      <c r="O180" s="95"/>
      <c r="P180" s="95"/>
      <c r="Q180" s="95"/>
      <c r="R180" s="95"/>
      <c r="S180" s="95"/>
      <c r="T180" s="95"/>
      <c r="U180" s="95"/>
      <c r="V180" s="95"/>
      <c r="W180" s="95"/>
      <c r="AA180" t="s">
        <v>436</v>
      </c>
      <c r="AB180" t="s">
        <v>108</v>
      </c>
    </row>
    <row r="181" spans="1:35" ht="12.95" customHeight="1" x14ac:dyDescent="0.2">
      <c r="A181" s="12"/>
      <c r="B181" s="28"/>
      <c r="C181" s="57"/>
      <c r="D181" s="53" t="s">
        <v>109</v>
      </c>
      <c r="E181" s="37">
        <v>0</v>
      </c>
      <c r="F181" s="37">
        <v>0</v>
      </c>
      <c r="G181" s="37">
        <v>0</v>
      </c>
      <c r="H181" s="37">
        <v>0</v>
      </c>
      <c r="I181" s="37">
        <v>0</v>
      </c>
      <c r="J181" s="37">
        <v>0</v>
      </c>
      <c r="K181"/>
      <c r="L181"/>
      <c r="M181"/>
      <c r="N181" s="95" t="s">
        <v>230</v>
      </c>
      <c r="O181" s="95"/>
      <c r="P181" s="95"/>
      <c r="Q181" s="95"/>
      <c r="R181" s="95"/>
      <c r="S181" s="95"/>
      <c r="T181" s="95"/>
      <c r="U181" s="95"/>
      <c r="V181" s="95"/>
      <c r="W181" s="95"/>
      <c r="AA181" t="s">
        <v>437</v>
      </c>
      <c r="AB181" t="s">
        <v>109</v>
      </c>
    </row>
    <row r="182" spans="1:35" ht="12.95" customHeight="1" x14ac:dyDescent="0.2">
      <c r="A182" s="12"/>
      <c r="B182" s="28"/>
      <c r="C182" s="57"/>
      <c r="D182" s="25" t="s">
        <v>110</v>
      </c>
      <c r="E182" s="37">
        <v>0</v>
      </c>
      <c r="F182" s="37">
        <v>0</v>
      </c>
      <c r="G182" s="37">
        <v>0</v>
      </c>
      <c r="H182" s="37">
        <v>0</v>
      </c>
      <c r="I182" s="37">
        <v>0</v>
      </c>
      <c r="J182" s="37">
        <v>0</v>
      </c>
      <c r="K182"/>
      <c r="L182"/>
      <c r="M182"/>
      <c r="N182" s="95" t="s">
        <v>230</v>
      </c>
      <c r="O182" s="95"/>
      <c r="P182" s="95"/>
      <c r="Q182" s="95"/>
      <c r="R182" s="95"/>
      <c r="S182" s="95"/>
      <c r="T182" s="95"/>
      <c r="U182" s="95"/>
      <c r="V182" s="95"/>
      <c r="W182" s="95"/>
      <c r="AA182" t="s">
        <v>438</v>
      </c>
      <c r="AB182" t="s">
        <v>110</v>
      </c>
    </row>
    <row r="183" spans="1:35" ht="12.95" customHeight="1" x14ac:dyDescent="0.2">
      <c r="A183" s="12"/>
      <c r="B183" s="28"/>
      <c r="C183" s="58"/>
      <c r="D183" s="70" t="s">
        <v>190</v>
      </c>
      <c r="E183" s="77">
        <v>0</v>
      </c>
      <c r="F183" s="77">
        <v>0</v>
      </c>
      <c r="G183" s="77">
        <v>0</v>
      </c>
      <c r="H183" s="77">
        <v>0</v>
      </c>
      <c r="I183" s="77">
        <v>0</v>
      </c>
      <c r="J183" s="77">
        <v>0</v>
      </c>
      <c r="K183"/>
      <c r="L183"/>
      <c r="M183"/>
      <c r="N183" s="95" t="s">
        <v>230</v>
      </c>
      <c r="O183" s="95"/>
      <c r="P183" s="95"/>
      <c r="Q183" s="95"/>
      <c r="R183" s="95"/>
      <c r="S183" s="95"/>
      <c r="T183" s="95"/>
      <c r="U183" s="95"/>
      <c r="V183" s="95"/>
      <c r="W183" s="95"/>
      <c r="AA183" t="s">
        <v>439</v>
      </c>
      <c r="AB183" t="s">
        <v>190</v>
      </c>
    </row>
    <row r="184" spans="1:35" ht="12.95" customHeight="1" x14ac:dyDescent="0.2">
      <c r="A184" s="12"/>
      <c r="B184" s="28"/>
      <c r="C184" s="70" t="s">
        <v>111</v>
      </c>
      <c r="D184" s="79"/>
      <c r="E184" s="77">
        <v>0</v>
      </c>
      <c r="F184" s="77">
        <v>0</v>
      </c>
      <c r="G184" s="77">
        <v>0</v>
      </c>
      <c r="H184" s="77">
        <v>0</v>
      </c>
      <c r="I184" s="77">
        <v>0</v>
      </c>
      <c r="J184" s="77">
        <v>0</v>
      </c>
      <c r="K184"/>
      <c r="L184"/>
      <c r="M184"/>
      <c r="N184" s="95" t="s">
        <v>230</v>
      </c>
      <c r="O184" s="95"/>
      <c r="P184" s="95"/>
      <c r="Q184" s="95"/>
      <c r="R184" s="95"/>
      <c r="S184" s="95"/>
      <c r="T184" s="95"/>
      <c r="U184" s="95"/>
      <c r="V184" s="95"/>
      <c r="W184" s="95"/>
      <c r="AA184" t="s">
        <v>440</v>
      </c>
      <c r="AB184" t="s">
        <v>589</v>
      </c>
    </row>
    <row r="185" spans="1:35" ht="12.95" customHeight="1" x14ac:dyDescent="0.2">
      <c r="A185" s="12"/>
      <c r="B185" s="29"/>
      <c r="C185" s="75" t="s">
        <v>191</v>
      </c>
      <c r="D185" s="79"/>
      <c r="E185" s="77">
        <v>0</v>
      </c>
      <c r="F185" s="77">
        <v>0</v>
      </c>
      <c r="G185" s="77">
        <v>0</v>
      </c>
      <c r="H185" s="77">
        <v>0</v>
      </c>
      <c r="I185" s="77">
        <v>0</v>
      </c>
      <c r="J185" s="77">
        <v>0</v>
      </c>
      <c r="K185"/>
      <c r="L185"/>
      <c r="M185"/>
      <c r="N185" s="95" t="s">
        <v>230</v>
      </c>
      <c r="O185" s="95"/>
      <c r="P185" s="95"/>
      <c r="Q185" s="95"/>
      <c r="R185" s="95"/>
      <c r="S185" s="95"/>
      <c r="T185" s="95"/>
      <c r="U185" s="95"/>
      <c r="V185" s="95"/>
      <c r="W185" s="95"/>
      <c r="AA185" t="s">
        <v>441</v>
      </c>
      <c r="AB185" t="s">
        <v>590</v>
      </c>
    </row>
    <row r="186" spans="1:35" ht="12.95" customHeight="1" thickBot="1" x14ac:dyDescent="0.25">
      <c r="A186" s="100"/>
      <c r="B186" s="74" t="s">
        <v>192</v>
      </c>
      <c r="C186" s="115"/>
      <c r="D186" s="110"/>
      <c r="E186" s="109">
        <v>0</v>
      </c>
      <c r="F186" s="109">
        <v>0</v>
      </c>
      <c r="G186" s="109">
        <v>0</v>
      </c>
      <c r="H186" s="109">
        <v>0</v>
      </c>
      <c r="I186" s="109">
        <v>0</v>
      </c>
      <c r="J186" s="109">
        <v>0</v>
      </c>
      <c r="K186"/>
      <c r="L186"/>
      <c r="M186"/>
      <c r="N186" s="95" t="s">
        <v>230</v>
      </c>
      <c r="O186" s="93"/>
      <c r="P186" s="93"/>
      <c r="Q186" s="93"/>
      <c r="R186" s="93"/>
      <c r="S186" s="93"/>
      <c r="T186" s="93"/>
      <c r="U186" s="93"/>
      <c r="V186" s="93"/>
      <c r="W186" s="93"/>
      <c r="AA186" t="s">
        <v>442</v>
      </c>
      <c r="AB186" t="s">
        <v>591</v>
      </c>
    </row>
    <row r="187" spans="1:35" ht="20.100000000000001" customHeight="1" thickBot="1" x14ac:dyDescent="0.25">
      <c r="A187" s="10" t="s">
        <v>227</v>
      </c>
      <c r="B187" s="10"/>
      <c r="C187" s="10"/>
      <c r="D187" s="10"/>
      <c r="E187" s="40">
        <v>0</v>
      </c>
      <c r="F187" s="40">
        <v>0</v>
      </c>
      <c r="G187" s="40">
        <v>0</v>
      </c>
      <c r="H187" s="40">
        <v>0</v>
      </c>
      <c r="I187" s="40">
        <v>0</v>
      </c>
      <c r="J187" s="40">
        <v>0</v>
      </c>
      <c r="K187"/>
      <c r="L187"/>
      <c r="M187" s="152">
        <f>SUM(E188:E190)</f>
        <v>0</v>
      </c>
      <c r="N187" s="95" t="s">
        <v>229</v>
      </c>
      <c r="O187" s="93" t="b">
        <f t="shared" ref="O187:T187" si="39">ROUND(ABS(E187-SUM(E188:E190)),$J$2)&lt;=$O$5</f>
        <v>1</v>
      </c>
      <c r="P187" s="93" t="b">
        <f t="shared" si="39"/>
        <v>1</v>
      </c>
      <c r="Q187" s="93" t="b">
        <f t="shared" si="39"/>
        <v>1</v>
      </c>
      <c r="R187" s="93" t="b">
        <f t="shared" si="39"/>
        <v>1</v>
      </c>
      <c r="S187" s="93" t="b">
        <f t="shared" si="39"/>
        <v>1</v>
      </c>
      <c r="T187" s="93" t="b">
        <f t="shared" si="39"/>
        <v>1</v>
      </c>
      <c r="U187" s="93"/>
      <c r="V187" s="93"/>
      <c r="W187" s="93"/>
      <c r="AA187" t="s">
        <v>443</v>
      </c>
      <c r="AB187" t="s">
        <v>592</v>
      </c>
      <c r="AI187" s="152"/>
    </row>
    <row r="188" spans="1:35" ht="12.95" customHeight="1" x14ac:dyDescent="0.2">
      <c r="A188" s="100"/>
      <c r="B188" s="14" t="s">
        <v>112</v>
      </c>
      <c r="C188" s="14"/>
      <c r="D188" s="14"/>
      <c r="E188" s="116">
        <v>0</v>
      </c>
      <c r="F188" s="116">
        <v>0</v>
      </c>
      <c r="G188" s="116">
        <v>0</v>
      </c>
      <c r="H188" s="116">
        <v>0</v>
      </c>
      <c r="I188" s="116">
        <v>0</v>
      </c>
      <c r="J188" s="116">
        <v>0</v>
      </c>
      <c r="K188"/>
      <c r="L188"/>
      <c r="M188"/>
      <c r="N188" s="95" t="s">
        <v>230</v>
      </c>
      <c r="O188" s="93"/>
      <c r="P188" s="93"/>
      <c r="Q188" s="93"/>
      <c r="R188" s="93"/>
      <c r="S188" s="93"/>
      <c r="T188" s="93"/>
      <c r="U188" s="93"/>
      <c r="V188" s="93"/>
      <c r="W188" s="93"/>
      <c r="AA188" t="s">
        <v>444</v>
      </c>
      <c r="AB188" t="s">
        <v>112</v>
      </c>
    </row>
    <row r="189" spans="1:35" ht="12.95" customHeight="1" x14ac:dyDescent="0.2">
      <c r="A189" s="100"/>
      <c r="B189" s="74" t="s">
        <v>193</v>
      </c>
      <c r="C189" s="82"/>
      <c r="D189" s="82"/>
      <c r="E189" s="117">
        <v>0</v>
      </c>
      <c r="F189" s="117">
        <v>0</v>
      </c>
      <c r="G189" s="117">
        <v>0</v>
      </c>
      <c r="H189" s="117">
        <v>0</v>
      </c>
      <c r="I189" s="117">
        <v>0</v>
      </c>
      <c r="J189" s="117">
        <v>0</v>
      </c>
      <c r="K189"/>
      <c r="L189"/>
      <c r="M189"/>
      <c r="N189" s="95" t="s">
        <v>230</v>
      </c>
      <c r="O189" s="93"/>
      <c r="P189" s="93"/>
      <c r="Q189" s="93"/>
      <c r="R189" s="93"/>
      <c r="S189" s="93"/>
      <c r="T189" s="93"/>
      <c r="U189" s="93"/>
      <c r="V189" s="93"/>
      <c r="W189" s="93"/>
      <c r="AA189" t="s">
        <v>445</v>
      </c>
      <c r="AB189" t="s">
        <v>593</v>
      </c>
    </row>
    <row r="190" spans="1:35" ht="12.95" customHeight="1" thickBot="1" x14ac:dyDescent="0.25">
      <c r="A190" s="101"/>
      <c r="B190" s="24" t="s">
        <v>194</v>
      </c>
      <c r="C190" s="24"/>
      <c r="D190" s="24"/>
      <c r="E190" s="109">
        <v>0</v>
      </c>
      <c r="F190" s="109">
        <v>0</v>
      </c>
      <c r="G190" s="109">
        <v>0</v>
      </c>
      <c r="H190" s="109">
        <v>0</v>
      </c>
      <c r="I190" s="109">
        <v>0</v>
      </c>
      <c r="J190" s="109">
        <v>0</v>
      </c>
      <c r="K190"/>
      <c r="L190"/>
      <c r="M190"/>
      <c r="N190" s="95" t="s">
        <v>230</v>
      </c>
      <c r="O190" s="93"/>
      <c r="P190" s="93"/>
      <c r="Q190" s="93"/>
      <c r="R190" s="93"/>
      <c r="S190" s="93"/>
      <c r="T190" s="93"/>
      <c r="U190" s="93"/>
      <c r="V190" s="93"/>
      <c r="W190" s="93"/>
      <c r="AA190" t="s">
        <v>446</v>
      </c>
      <c r="AB190" t="s">
        <v>194</v>
      </c>
    </row>
    <row r="191" spans="1:35" ht="20.100000000000001" customHeight="1" thickBot="1" x14ac:dyDescent="0.25">
      <c r="A191" s="10" t="s">
        <v>471</v>
      </c>
      <c r="B191" s="10"/>
      <c r="C191" s="10"/>
      <c r="D191" s="10"/>
      <c r="E191" s="40">
        <v>0</v>
      </c>
      <c r="F191" s="40">
        <v>0</v>
      </c>
      <c r="G191" s="40">
        <v>0</v>
      </c>
      <c r="H191" s="40">
        <v>0</v>
      </c>
      <c r="I191" s="40">
        <v>0</v>
      </c>
      <c r="J191" s="40">
        <v>0</v>
      </c>
      <c r="K191" s="82"/>
      <c r="L191" s="82"/>
      <c r="M191" s="82"/>
      <c r="N191" s="121" t="s">
        <v>229</v>
      </c>
      <c r="O191" s="82"/>
      <c r="P191" s="82"/>
      <c r="Q191" s="82"/>
      <c r="R191" s="82"/>
      <c r="S191" s="82"/>
      <c r="T191" s="82"/>
      <c r="U191" s="82"/>
      <c r="V191" s="82"/>
      <c r="W191" s="82"/>
      <c r="X191" s="82"/>
      <c r="Y191" s="82"/>
      <c r="Z191" s="82"/>
      <c r="AA191" s="148" t="s">
        <v>473</v>
      </c>
      <c r="AB191" s="148" t="s">
        <v>594</v>
      </c>
      <c r="AC191" s="82"/>
      <c r="AD191" s="82"/>
      <c r="AE191" s="82"/>
      <c r="AF191" s="82"/>
      <c r="AI191" s="82"/>
    </row>
    <row r="192" spans="1:35" s="7" customFormat="1" ht="19.5" customHeight="1" thickBot="1" x14ac:dyDescent="0.25">
      <c r="A192" s="10" t="s">
        <v>472</v>
      </c>
      <c r="B192" s="10"/>
      <c r="C192" s="10"/>
      <c r="D192" s="10"/>
      <c r="E192" s="40">
        <v>0</v>
      </c>
      <c r="F192" s="40">
        <v>0</v>
      </c>
      <c r="G192" s="40">
        <v>0</v>
      </c>
      <c r="H192" s="40">
        <v>0</v>
      </c>
      <c r="I192" s="40">
        <v>0</v>
      </c>
      <c r="J192" s="40">
        <v>0</v>
      </c>
      <c r="K192" s="148"/>
      <c r="L192" s="148"/>
      <c r="M192" s="153">
        <f>E8+E52+E73+E118+E145+E159+E187+E191</f>
        <v>0</v>
      </c>
      <c r="N192" s="121" t="s">
        <v>229</v>
      </c>
      <c r="O192" s="148"/>
      <c r="P192" s="148"/>
      <c r="Q192" s="148"/>
      <c r="R192" s="148"/>
      <c r="S192" s="148"/>
      <c r="T192" s="148"/>
      <c r="U192" s="148"/>
      <c r="V192" s="148"/>
      <c r="W192" s="148"/>
      <c r="X192" s="148"/>
      <c r="Y192" s="148"/>
      <c r="Z192" s="148"/>
      <c r="AA192" s="148" t="s">
        <v>447</v>
      </c>
      <c r="AB192" s="148" t="s">
        <v>595</v>
      </c>
      <c r="AC192" s="148"/>
      <c r="AD192" s="148"/>
      <c r="AE192" s="148"/>
      <c r="AF192" s="148"/>
      <c r="AI192" s="153"/>
    </row>
    <row r="193" spans="1:35" s="7" customFormat="1" ht="20.100000000000001" customHeight="1" thickBot="1" x14ac:dyDescent="0.25">
      <c r="A193" s="136" t="s">
        <v>467</v>
      </c>
      <c r="B193" s="5"/>
      <c r="C193" s="5"/>
      <c r="D193" s="26"/>
      <c r="E193" s="140">
        <f>IF(ROUND(ABS(E192-SUM(E8+E52+E73+E118+E145+E159+E187+E191)),$J$2)&gt;$O$5,ROUND(ABS(E192-SUM(E8+E52+E73+E118+E145+E159+E187+E191)),$J$2),0)</f>
        <v>0</v>
      </c>
      <c r="F193" s="140">
        <f t="shared" ref="F193:J193" si="40">IF(ROUND(ABS(F192-SUM(F8+F52+F73+F118+F145+F159+F187+F191)),$J$2)&gt;$O$5,ROUND(ABS(F192-SUM(F8+F52+F73+F118+F145+F159+F187+F191)),$J$2),0)</f>
        <v>0</v>
      </c>
      <c r="G193" s="140">
        <f t="shared" si="40"/>
        <v>0</v>
      </c>
      <c r="H193" s="140">
        <f t="shared" si="40"/>
        <v>0</v>
      </c>
      <c r="I193" s="140">
        <f t="shared" si="40"/>
        <v>0</v>
      </c>
      <c r="J193" s="140">
        <f t="shared" si="40"/>
        <v>0</v>
      </c>
      <c r="K193" s="6"/>
      <c r="L193" s="6"/>
      <c r="M193" s="6"/>
      <c r="N193" s="145" t="s">
        <v>230</v>
      </c>
      <c r="O193" s="146"/>
      <c r="P193" s="146"/>
      <c r="Q193" s="146"/>
      <c r="R193" s="146"/>
      <c r="S193" s="146"/>
      <c r="T193" s="146"/>
      <c r="U193" s="6"/>
      <c r="V193" s="6"/>
      <c r="W193" s="6"/>
      <c r="X193" s="6"/>
      <c r="Y193" s="6"/>
      <c r="Z193" s="6"/>
      <c r="AA193" s="6" t="s">
        <v>448</v>
      </c>
      <c r="AB193" s="6"/>
      <c r="AC193" s="6"/>
      <c r="AD193" s="6"/>
      <c r="AE193" s="6"/>
      <c r="AF193" s="6"/>
    </row>
    <row r="194" spans="1:35" ht="12.95" customHeight="1" thickBot="1" x14ac:dyDescent="0.25">
      <c r="A194" s="242" t="s">
        <v>113</v>
      </c>
      <c r="B194" s="242"/>
      <c r="C194" s="242"/>
      <c r="D194" s="242"/>
      <c r="E194" s="139"/>
      <c r="F194" s="139"/>
      <c r="G194" s="139"/>
      <c r="H194" s="139"/>
      <c r="I194" s="139"/>
      <c r="J194" s="139"/>
      <c r="K194" s="6"/>
      <c r="L194" s="6"/>
      <c r="M194" s="6"/>
      <c r="N194" s="145" t="s">
        <v>230</v>
      </c>
      <c r="O194" s="6"/>
      <c r="P194" s="6"/>
      <c r="Q194" s="6"/>
      <c r="R194" s="6"/>
      <c r="S194" s="6"/>
      <c r="T194" s="6"/>
      <c r="U194" s="6"/>
      <c r="V194" s="6"/>
      <c r="W194" s="6"/>
      <c r="X194" s="6"/>
      <c r="Y194" s="6"/>
      <c r="Z194" s="6"/>
      <c r="AA194" s="6" t="s">
        <v>448</v>
      </c>
      <c r="AB194" s="6"/>
      <c r="AC194" s="6"/>
      <c r="AD194" s="6"/>
      <c r="AE194" s="6"/>
      <c r="AF194" s="6"/>
    </row>
    <row r="195" spans="1:35" ht="24.75" customHeight="1" x14ac:dyDescent="0.2">
      <c r="A195" s="118"/>
      <c r="B195" s="60" t="s">
        <v>114</v>
      </c>
      <c r="C195" s="60"/>
      <c r="D195" s="60"/>
      <c r="E195" s="119">
        <v>0</v>
      </c>
      <c r="F195" s="119">
        <v>0</v>
      </c>
      <c r="G195" s="119">
        <v>0</v>
      </c>
      <c r="H195" s="119">
        <v>0</v>
      </c>
      <c r="I195" s="119">
        <v>0</v>
      </c>
      <c r="J195" s="119">
        <v>0</v>
      </c>
      <c r="K195" s="148"/>
      <c r="L195" s="148"/>
      <c r="M195" s="148"/>
      <c r="N195" s="121" t="s">
        <v>230</v>
      </c>
      <c r="O195" s="146" t="b">
        <f t="shared" ref="O195:T195" si="41">ROUND(ABS(E195-SUM(E196:E201)),$J$2)&lt;=$O$5</f>
        <v>1</v>
      </c>
      <c r="P195" s="146" t="b">
        <f t="shared" si="41"/>
        <v>1</v>
      </c>
      <c r="Q195" s="146" t="b">
        <f t="shared" si="41"/>
        <v>1</v>
      </c>
      <c r="R195" s="146" t="b">
        <f t="shared" si="41"/>
        <v>1</v>
      </c>
      <c r="S195" s="146" t="b">
        <f t="shared" si="41"/>
        <v>1</v>
      </c>
      <c r="T195" s="146" t="b">
        <f t="shared" si="41"/>
        <v>1</v>
      </c>
      <c r="U195" s="148"/>
      <c r="V195" s="148"/>
      <c r="W195" s="148"/>
      <c r="X195" s="148"/>
      <c r="Y195" s="148"/>
      <c r="Z195" s="148"/>
      <c r="AA195" s="146" t="s">
        <v>449</v>
      </c>
      <c r="AB195" s="148" t="s">
        <v>596</v>
      </c>
      <c r="AC195" s="148"/>
      <c r="AD195" s="148"/>
      <c r="AE195" s="148"/>
      <c r="AF195" s="148"/>
    </row>
    <row r="196" spans="1:35" ht="12.95" customHeight="1" x14ac:dyDescent="0.2">
      <c r="A196" s="59"/>
      <c r="B196" s="61"/>
      <c r="C196" s="243" t="s">
        <v>195</v>
      </c>
      <c r="D196" s="244"/>
      <c r="E196" s="62">
        <v>0</v>
      </c>
      <c r="F196" s="62">
        <v>0</v>
      </c>
      <c r="G196" s="62">
        <v>0</v>
      </c>
      <c r="H196" s="62">
        <v>0</v>
      </c>
      <c r="I196" s="62">
        <v>0</v>
      </c>
      <c r="J196" s="62">
        <v>0</v>
      </c>
      <c r="K196" s="121"/>
      <c r="L196" s="121"/>
      <c r="M196" s="121"/>
      <c r="N196" s="121" t="s">
        <v>230</v>
      </c>
      <c r="O196" s="145" t="b">
        <f t="shared" ref="O196:T196" si="42">E196&lt;=E20</f>
        <v>1</v>
      </c>
      <c r="P196" s="145" t="b">
        <f t="shared" si="42"/>
        <v>1</v>
      </c>
      <c r="Q196" s="145" t="b">
        <f t="shared" si="42"/>
        <v>1</v>
      </c>
      <c r="R196" s="145" t="b">
        <f t="shared" si="42"/>
        <v>1</v>
      </c>
      <c r="S196" s="145" t="b">
        <f t="shared" si="42"/>
        <v>1</v>
      </c>
      <c r="T196" s="145" t="b">
        <f t="shared" si="42"/>
        <v>1</v>
      </c>
      <c r="U196" s="121"/>
      <c r="V196" s="121"/>
      <c r="W196" s="121"/>
      <c r="X196" s="121"/>
      <c r="Y196" s="121"/>
      <c r="Z196" s="121"/>
      <c r="AA196" s="145" t="s">
        <v>450</v>
      </c>
      <c r="AB196" s="121" t="s">
        <v>597</v>
      </c>
      <c r="AC196" s="121"/>
      <c r="AD196" s="121"/>
      <c r="AE196" s="121"/>
      <c r="AF196" s="121"/>
    </row>
    <row r="197" spans="1:35" ht="12.95" customHeight="1" x14ac:dyDescent="0.2">
      <c r="A197" s="59"/>
      <c r="B197" s="59"/>
      <c r="C197" s="63" t="s">
        <v>115</v>
      </c>
      <c r="D197" s="64"/>
      <c r="E197" s="62">
        <v>0</v>
      </c>
      <c r="F197" s="62">
        <v>0</v>
      </c>
      <c r="G197" s="62">
        <v>0</v>
      </c>
      <c r="H197" s="62">
        <v>0</v>
      </c>
      <c r="I197" s="62">
        <v>0</v>
      </c>
      <c r="J197" s="62">
        <v>0</v>
      </c>
      <c r="K197" s="121"/>
      <c r="L197" s="121"/>
      <c r="M197" s="121"/>
      <c r="N197" s="121" t="s">
        <v>230</v>
      </c>
      <c r="O197" s="145" t="b">
        <f t="shared" ref="O197:T197" si="43">E197=E36</f>
        <v>1</v>
      </c>
      <c r="P197" s="145" t="b">
        <f t="shared" si="43"/>
        <v>1</v>
      </c>
      <c r="Q197" s="145" t="b">
        <f t="shared" si="43"/>
        <v>1</v>
      </c>
      <c r="R197" s="145" t="b">
        <f t="shared" si="43"/>
        <v>1</v>
      </c>
      <c r="S197" s="145" t="b">
        <f t="shared" si="43"/>
        <v>1</v>
      </c>
      <c r="T197" s="145" t="b">
        <f t="shared" si="43"/>
        <v>1</v>
      </c>
      <c r="U197" s="121"/>
      <c r="V197" s="121"/>
      <c r="W197" s="121"/>
      <c r="X197" s="121"/>
      <c r="Y197" s="121"/>
      <c r="Z197" s="121"/>
      <c r="AA197" s="121" t="s">
        <v>451</v>
      </c>
      <c r="AB197" s="121" t="s">
        <v>598</v>
      </c>
      <c r="AC197" s="121"/>
      <c r="AD197" s="121"/>
      <c r="AE197" s="121"/>
      <c r="AF197" s="121"/>
    </row>
    <row r="198" spans="1:35" ht="12.95" customHeight="1" x14ac:dyDescent="0.2">
      <c r="A198" s="59"/>
      <c r="B198" s="59"/>
      <c r="C198" s="83" t="s">
        <v>196</v>
      </c>
      <c r="D198" s="64"/>
      <c r="E198" s="62">
        <v>0</v>
      </c>
      <c r="F198" s="62">
        <v>0</v>
      </c>
      <c r="G198" s="62">
        <v>0</v>
      </c>
      <c r="H198" s="62">
        <v>0</v>
      </c>
      <c r="I198" s="62">
        <v>0</v>
      </c>
      <c r="J198" s="62">
        <v>0</v>
      </c>
      <c r="K198" s="121"/>
      <c r="L198" s="121"/>
      <c r="M198" s="121"/>
      <c r="N198" s="121" t="s">
        <v>230</v>
      </c>
      <c r="O198" s="145" t="b">
        <f t="shared" ref="O198:T198" si="44">E198=E166</f>
        <v>1</v>
      </c>
      <c r="P198" s="145" t="b">
        <f t="shared" si="44"/>
        <v>1</v>
      </c>
      <c r="Q198" s="145" t="b">
        <f t="shared" si="44"/>
        <v>1</v>
      </c>
      <c r="R198" s="145" t="b">
        <f t="shared" si="44"/>
        <v>1</v>
      </c>
      <c r="S198" s="145" t="b">
        <f t="shared" si="44"/>
        <v>1</v>
      </c>
      <c r="T198" s="145" t="b">
        <f t="shared" si="44"/>
        <v>1</v>
      </c>
      <c r="U198" s="121"/>
      <c r="V198" s="121"/>
      <c r="W198" s="121"/>
      <c r="X198" s="121"/>
      <c r="Y198" s="121"/>
      <c r="Z198" s="121"/>
      <c r="AA198" s="121" t="s">
        <v>452</v>
      </c>
      <c r="AB198" s="121" t="s">
        <v>599</v>
      </c>
      <c r="AC198" s="121"/>
      <c r="AD198" s="121"/>
      <c r="AE198" s="121"/>
      <c r="AF198" s="121"/>
    </row>
    <row r="199" spans="1:35" ht="12.95" customHeight="1" x14ac:dyDescent="0.2">
      <c r="A199" s="59"/>
      <c r="B199" s="59"/>
      <c r="C199" s="63" t="s">
        <v>116</v>
      </c>
      <c r="D199" s="64"/>
      <c r="E199" s="62">
        <v>0</v>
      </c>
      <c r="F199" s="62">
        <v>0</v>
      </c>
      <c r="G199" s="62">
        <v>0</v>
      </c>
      <c r="H199" s="62">
        <v>0</v>
      </c>
      <c r="I199" s="62">
        <v>0</v>
      </c>
      <c r="J199" s="62">
        <v>0</v>
      </c>
      <c r="K199" s="121"/>
      <c r="L199" s="121"/>
      <c r="M199" s="121"/>
      <c r="N199" s="121" t="s">
        <v>230</v>
      </c>
      <c r="O199" s="145" t="b">
        <f t="shared" ref="O199:T199" si="45">E199=E171</f>
        <v>1</v>
      </c>
      <c r="P199" s="145" t="b">
        <f t="shared" si="45"/>
        <v>1</v>
      </c>
      <c r="Q199" s="145" t="b">
        <f t="shared" si="45"/>
        <v>1</v>
      </c>
      <c r="R199" s="145" t="b">
        <f t="shared" si="45"/>
        <v>1</v>
      </c>
      <c r="S199" s="145" t="b">
        <f t="shared" si="45"/>
        <v>1</v>
      </c>
      <c r="T199" s="145" t="b">
        <f t="shared" si="45"/>
        <v>1</v>
      </c>
      <c r="U199" s="121"/>
      <c r="V199" s="121"/>
      <c r="W199" s="121"/>
      <c r="X199" s="121"/>
      <c r="Y199" s="121"/>
      <c r="Z199" s="121"/>
      <c r="AA199" s="121" t="s">
        <v>453</v>
      </c>
      <c r="AB199" s="121" t="s">
        <v>600</v>
      </c>
      <c r="AC199" s="121"/>
      <c r="AD199" s="121"/>
      <c r="AE199" s="121"/>
      <c r="AF199" s="121"/>
    </row>
    <row r="200" spans="1:35" ht="12.95" customHeight="1" x14ac:dyDescent="0.2">
      <c r="A200" s="59"/>
      <c r="B200" s="59"/>
      <c r="C200" s="84" t="s">
        <v>197</v>
      </c>
      <c r="D200" s="65"/>
      <c r="E200" s="62">
        <v>0</v>
      </c>
      <c r="F200" s="62">
        <v>0</v>
      </c>
      <c r="G200" s="62">
        <v>0</v>
      </c>
      <c r="H200" s="62">
        <v>0</v>
      </c>
      <c r="I200" s="62">
        <v>0</v>
      </c>
      <c r="J200" s="62">
        <v>0</v>
      </c>
      <c r="K200" s="121"/>
      <c r="L200" s="121"/>
      <c r="M200" s="121"/>
      <c r="N200" s="121" t="s">
        <v>230</v>
      </c>
      <c r="O200" s="145" t="b">
        <f t="shared" ref="O200:T200" si="46">E200&lt;=E188</f>
        <v>1</v>
      </c>
      <c r="P200" s="145" t="b">
        <f t="shared" si="46"/>
        <v>1</v>
      </c>
      <c r="Q200" s="145" t="b">
        <f t="shared" si="46"/>
        <v>1</v>
      </c>
      <c r="R200" s="145" t="b">
        <f t="shared" si="46"/>
        <v>1</v>
      </c>
      <c r="S200" s="145" t="b">
        <f t="shared" si="46"/>
        <v>1</v>
      </c>
      <c r="T200" s="145" t="b">
        <f t="shared" si="46"/>
        <v>1</v>
      </c>
      <c r="U200" s="121"/>
      <c r="V200" s="121"/>
      <c r="W200" s="121"/>
      <c r="X200" s="121"/>
      <c r="Y200" s="121"/>
      <c r="Z200" s="121"/>
      <c r="AA200" s="121" t="s">
        <v>454</v>
      </c>
      <c r="AB200" s="121" t="s">
        <v>601</v>
      </c>
      <c r="AC200" s="121"/>
      <c r="AD200" s="121"/>
      <c r="AE200" s="121"/>
      <c r="AF200" s="121"/>
    </row>
    <row r="201" spans="1:35" ht="12.95" customHeight="1" x14ac:dyDescent="0.2">
      <c r="A201" s="59"/>
      <c r="B201" s="66"/>
      <c r="C201" s="63" t="s">
        <v>118</v>
      </c>
      <c r="D201" s="64"/>
      <c r="E201" s="62">
        <v>0</v>
      </c>
      <c r="F201" s="62">
        <v>0</v>
      </c>
      <c r="G201" s="62">
        <v>0</v>
      </c>
      <c r="H201" s="62">
        <v>0</v>
      </c>
      <c r="I201" s="62">
        <v>0</v>
      </c>
      <c r="J201" s="62">
        <v>0</v>
      </c>
      <c r="K201" s="121"/>
      <c r="L201" s="121"/>
      <c r="M201" s="121"/>
      <c r="N201" s="121" t="s">
        <v>230</v>
      </c>
      <c r="O201" s="145"/>
      <c r="P201" s="145"/>
      <c r="Q201" s="145"/>
      <c r="R201" s="145"/>
      <c r="S201" s="145"/>
      <c r="T201" s="145"/>
      <c r="U201" s="121"/>
      <c r="V201" s="121"/>
      <c r="W201" s="121"/>
      <c r="X201" s="121"/>
      <c r="Y201" s="121"/>
      <c r="Z201" s="121"/>
      <c r="AA201" s="121" t="s">
        <v>455</v>
      </c>
      <c r="AB201" s="121" t="s">
        <v>602</v>
      </c>
      <c r="AC201" s="121"/>
      <c r="AD201" s="121"/>
      <c r="AE201" s="121"/>
      <c r="AF201" s="121"/>
    </row>
    <row r="202" spans="1:35" ht="12.95" customHeight="1" x14ac:dyDescent="0.2">
      <c r="A202" s="118"/>
      <c r="B202" s="67" t="s">
        <v>119</v>
      </c>
      <c r="C202" s="67"/>
      <c r="D202" s="67"/>
      <c r="E202" s="120">
        <v>0</v>
      </c>
      <c r="F202" s="120">
        <v>0</v>
      </c>
      <c r="G202" s="120">
        <v>0</v>
      </c>
      <c r="H202" s="120">
        <v>0</v>
      </c>
      <c r="I202" s="120">
        <v>0</v>
      </c>
      <c r="J202" s="120">
        <v>0</v>
      </c>
      <c r="K202" s="148"/>
      <c r="L202" s="148"/>
      <c r="M202" s="148"/>
      <c r="N202" s="121" t="s">
        <v>230</v>
      </c>
      <c r="O202" s="145" t="b">
        <f t="shared" ref="O202:T202" si="47">ROUND(ABS(E202-SUM(E203:E206)),$J$2)&lt;=$O$5</f>
        <v>1</v>
      </c>
      <c r="P202" s="145" t="b">
        <f t="shared" si="47"/>
        <v>1</v>
      </c>
      <c r="Q202" s="145" t="b">
        <f t="shared" si="47"/>
        <v>1</v>
      </c>
      <c r="R202" s="145" t="b">
        <f t="shared" si="47"/>
        <v>1</v>
      </c>
      <c r="S202" s="145" t="b">
        <f t="shared" si="47"/>
        <v>1</v>
      </c>
      <c r="T202" s="145" t="b">
        <f t="shared" si="47"/>
        <v>1</v>
      </c>
      <c r="U202" s="148"/>
      <c r="V202" s="148"/>
      <c r="W202" s="148"/>
      <c r="X202" s="148"/>
      <c r="Y202" s="148"/>
      <c r="Z202" s="148"/>
      <c r="AA202" s="148" t="s">
        <v>456</v>
      </c>
      <c r="AB202" s="148" t="s">
        <v>603</v>
      </c>
      <c r="AC202" s="148"/>
      <c r="AD202" s="148"/>
      <c r="AE202" s="148"/>
      <c r="AF202" s="148"/>
    </row>
    <row r="203" spans="1:35" ht="12.95" customHeight="1" x14ac:dyDescent="0.2">
      <c r="A203" s="59"/>
      <c r="B203" s="61"/>
      <c r="C203" s="84" t="s">
        <v>198</v>
      </c>
      <c r="D203" s="64"/>
      <c r="E203" s="62">
        <v>0</v>
      </c>
      <c r="F203" s="62">
        <v>0</v>
      </c>
      <c r="G203" s="62">
        <v>0</v>
      </c>
      <c r="H203" s="62">
        <v>0</v>
      </c>
      <c r="I203" s="62">
        <v>0</v>
      </c>
      <c r="J203" s="62">
        <v>0</v>
      </c>
      <c r="K203" s="121"/>
      <c r="L203" s="121"/>
      <c r="M203" s="121"/>
      <c r="N203" s="121" t="s">
        <v>230</v>
      </c>
      <c r="O203" s="145" t="b">
        <f t="shared" ref="O203:T204" si="48">E203&lt;=E33</f>
        <v>1</v>
      </c>
      <c r="P203" s="145" t="b">
        <f t="shared" si="48"/>
        <v>1</v>
      </c>
      <c r="Q203" s="145" t="b">
        <f t="shared" si="48"/>
        <v>1</v>
      </c>
      <c r="R203" s="145" t="b">
        <f t="shared" si="48"/>
        <v>1</v>
      </c>
      <c r="S203" s="145" t="b">
        <f t="shared" si="48"/>
        <v>1</v>
      </c>
      <c r="T203" s="145" t="b">
        <f t="shared" si="48"/>
        <v>1</v>
      </c>
      <c r="U203" s="121"/>
      <c r="V203" s="121"/>
      <c r="W203" s="121"/>
      <c r="X203" s="121"/>
      <c r="Y203" s="121"/>
      <c r="Z203" s="121"/>
      <c r="AA203" s="121" t="s">
        <v>457</v>
      </c>
      <c r="AB203" s="121" t="s">
        <v>604</v>
      </c>
      <c r="AC203" s="121"/>
      <c r="AD203" s="121"/>
      <c r="AE203" s="121"/>
      <c r="AF203" s="121"/>
    </row>
    <row r="204" spans="1:35" ht="12.95" customHeight="1" x14ac:dyDescent="0.2">
      <c r="A204" s="59"/>
      <c r="B204" s="59"/>
      <c r="C204" s="83" t="s">
        <v>199</v>
      </c>
      <c r="D204" s="64"/>
      <c r="E204" s="62">
        <v>0</v>
      </c>
      <c r="F204" s="62">
        <v>0</v>
      </c>
      <c r="G204" s="62">
        <v>0</v>
      </c>
      <c r="H204" s="62">
        <v>0</v>
      </c>
      <c r="I204" s="62">
        <v>0</v>
      </c>
      <c r="J204" s="62">
        <v>0</v>
      </c>
      <c r="K204" s="121"/>
      <c r="L204" s="121"/>
      <c r="M204" s="121"/>
      <c r="N204" s="121" t="s">
        <v>230</v>
      </c>
      <c r="O204" s="145" t="b">
        <f t="shared" si="48"/>
        <v>1</v>
      </c>
      <c r="P204" s="145" t="b">
        <f t="shared" si="48"/>
        <v>1</v>
      </c>
      <c r="Q204" s="145" t="b">
        <f t="shared" si="48"/>
        <v>1</v>
      </c>
      <c r="R204" s="145" t="b">
        <f t="shared" si="48"/>
        <v>1</v>
      </c>
      <c r="S204" s="145" t="b">
        <f t="shared" si="48"/>
        <v>1</v>
      </c>
      <c r="T204" s="145" t="b">
        <f t="shared" si="48"/>
        <v>1</v>
      </c>
      <c r="U204" s="121"/>
      <c r="V204" s="121"/>
      <c r="W204" s="121"/>
      <c r="X204" s="121"/>
      <c r="Y204" s="121"/>
      <c r="Z204" s="121"/>
      <c r="AA204" s="121" t="s">
        <v>458</v>
      </c>
      <c r="AB204" s="121" t="s">
        <v>605</v>
      </c>
      <c r="AC204" s="121"/>
      <c r="AD204" s="121"/>
      <c r="AE204" s="121"/>
      <c r="AF204" s="121"/>
    </row>
    <row r="205" spans="1:35" ht="12.95" customHeight="1" x14ac:dyDescent="0.2">
      <c r="A205" s="59"/>
      <c r="B205" s="59"/>
      <c r="C205" s="63" t="s">
        <v>121</v>
      </c>
      <c r="D205" s="64"/>
      <c r="E205" s="62">
        <v>0</v>
      </c>
      <c r="F205" s="62">
        <v>0</v>
      </c>
      <c r="G205" s="62">
        <v>0</v>
      </c>
      <c r="H205" s="62">
        <v>0</v>
      </c>
      <c r="I205" s="62">
        <v>0</v>
      </c>
      <c r="J205" s="62">
        <v>0</v>
      </c>
      <c r="K205" s="121"/>
      <c r="L205" s="121"/>
      <c r="M205" s="121"/>
      <c r="N205" s="121" t="s">
        <v>230</v>
      </c>
      <c r="O205" s="145" t="b">
        <f t="shared" ref="O205:T205" si="49">E205=E36</f>
        <v>1</v>
      </c>
      <c r="P205" s="145" t="b">
        <f t="shared" si="49"/>
        <v>1</v>
      </c>
      <c r="Q205" s="145" t="b">
        <f t="shared" si="49"/>
        <v>1</v>
      </c>
      <c r="R205" s="145" t="b">
        <f t="shared" si="49"/>
        <v>1</v>
      </c>
      <c r="S205" s="145" t="b">
        <f t="shared" si="49"/>
        <v>1</v>
      </c>
      <c r="T205" s="145" t="b">
        <f t="shared" si="49"/>
        <v>1</v>
      </c>
      <c r="U205" s="121"/>
      <c r="V205" s="121"/>
      <c r="W205" s="121"/>
      <c r="X205" s="121"/>
      <c r="Y205" s="121"/>
      <c r="Z205" s="121"/>
      <c r="AA205" s="121" t="s">
        <v>459</v>
      </c>
      <c r="AB205" s="121" t="s">
        <v>598</v>
      </c>
      <c r="AC205" s="121"/>
      <c r="AD205" s="121"/>
      <c r="AE205" s="121"/>
      <c r="AF205" s="121"/>
    </row>
    <row r="206" spans="1:35" ht="12.95" customHeight="1" x14ac:dyDescent="0.2">
      <c r="A206" s="59"/>
      <c r="B206" s="66"/>
      <c r="C206" s="63" t="s">
        <v>122</v>
      </c>
      <c r="D206" s="64"/>
      <c r="E206" s="62">
        <v>0</v>
      </c>
      <c r="F206" s="62">
        <v>0</v>
      </c>
      <c r="G206" s="62">
        <v>0</v>
      </c>
      <c r="H206" s="62">
        <v>0</v>
      </c>
      <c r="I206" s="62">
        <v>0</v>
      </c>
      <c r="J206" s="62">
        <v>0</v>
      </c>
      <c r="K206" s="121"/>
      <c r="L206" s="121"/>
      <c r="M206" s="121"/>
      <c r="N206" s="121" t="s">
        <v>230</v>
      </c>
      <c r="O206" s="145"/>
      <c r="P206" s="145"/>
      <c r="Q206" s="145"/>
      <c r="R206" s="145"/>
      <c r="S206" s="145"/>
      <c r="T206" s="145"/>
      <c r="U206" s="121"/>
      <c r="V206" s="121"/>
      <c r="W206" s="121"/>
      <c r="X206" s="121"/>
      <c r="Y206" s="121"/>
      <c r="Z206" s="121"/>
      <c r="AA206" s="121" t="s">
        <v>460</v>
      </c>
      <c r="AB206" s="121" t="s">
        <v>606</v>
      </c>
      <c r="AC206" s="121"/>
      <c r="AD206" s="121"/>
      <c r="AE206" s="121"/>
      <c r="AF206" s="121"/>
    </row>
    <row r="207" spans="1:35" s="93" customFormat="1" ht="12.95" customHeight="1" x14ac:dyDescent="0.2">
      <c r="A207" s="118"/>
      <c r="B207" s="67" t="s">
        <v>123</v>
      </c>
      <c r="C207" s="67"/>
      <c r="D207" s="67"/>
      <c r="E207" s="120">
        <v>0</v>
      </c>
      <c r="F207" s="120">
        <v>0</v>
      </c>
      <c r="G207" s="120">
        <v>0</v>
      </c>
      <c r="H207" s="120">
        <v>0</v>
      </c>
      <c r="I207" s="120">
        <v>0</v>
      </c>
      <c r="J207" s="62">
        <v>0</v>
      </c>
      <c r="K207" s="148"/>
      <c r="L207" s="148"/>
      <c r="M207" s="148"/>
      <c r="N207" s="121" t="s">
        <v>230</v>
      </c>
      <c r="O207" s="145" t="b">
        <f t="shared" ref="O207:T207" si="50">ROUND(ABS(E207-SUM(E208:E212)),$J$2)&lt;=$O$5</f>
        <v>1</v>
      </c>
      <c r="P207" s="145" t="b">
        <f t="shared" si="50"/>
        <v>1</v>
      </c>
      <c r="Q207" s="145" t="b">
        <f t="shared" si="50"/>
        <v>1</v>
      </c>
      <c r="R207" s="145" t="b">
        <f t="shared" si="50"/>
        <v>1</v>
      </c>
      <c r="S207" s="145" t="b">
        <f t="shared" si="50"/>
        <v>1</v>
      </c>
      <c r="T207" s="145" t="b">
        <f t="shared" si="50"/>
        <v>1</v>
      </c>
      <c r="U207" s="148"/>
      <c r="V207" s="148"/>
      <c r="W207" s="148"/>
      <c r="X207" s="148"/>
      <c r="Y207" s="148"/>
      <c r="Z207" s="148"/>
      <c r="AA207" s="148" t="s">
        <v>461</v>
      </c>
      <c r="AB207" s="148" t="s">
        <v>607</v>
      </c>
      <c r="AC207" s="148"/>
      <c r="AD207" s="148"/>
      <c r="AE207" s="148"/>
      <c r="AF207" s="148"/>
      <c r="AG207" s="148"/>
      <c r="AH207" s="148"/>
      <c r="AI207" s="148"/>
    </row>
    <row r="208" spans="1:35" s="95" customFormat="1" ht="12.95" customHeight="1" x14ac:dyDescent="0.2">
      <c r="A208" s="59"/>
      <c r="B208" s="61"/>
      <c r="C208" s="63" t="s">
        <v>124</v>
      </c>
      <c r="D208" s="64"/>
      <c r="E208" s="62">
        <v>0</v>
      </c>
      <c r="F208" s="62">
        <v>0</v>
      </c>
      <c r="G208" s="62">
        <v>0</v>
      </c>
      <c r="H208" s="62">
        <v>0</v>
      </c>
      <c r="I208" s="62">
        <v>0</v>
      </c>
      <c r="J208" s="62">
        <v>0</v>
      </c>
      <c r="K208" s="121"/>
      <c r="L208" s="121"/>
      <c r="M208" s="121"/>
      <c r="N208" s="121" t="s">
        <v>230</v>
      </c>
      <c r="O208" s="145" t="b">
        <f>E208=E27</f>
        <v>1</v>
      </c>
      <c r="P208" s="145" t="b">
        <f t="shared" ref="P208:T208" si="51">F208=F27</f>
        <v>1</v>
      </c>
      <c r="Q208" s="145" t="b">
        <f t="shared" si="51"/>
        <v>1</v>
      </c>
      <c r="R208" s="145" t="b">
        <f t="shared" si="51"/>
        <v>1</v>
      </c>
      <c r="S208" s="145" t="b">
        <f t="shared" si="51"/>
        <v>1</v>
      </c>
      <c r="T208" s="145" t="b">
        <f t="shared" si="51"/>
        <v>1</v>
      </c>
      <c r="U208" s="121"/>
      <c r="V208" s="121"/>
      <c r="W208" s="121"/>
      <c r="X208" s="121"/>
      <c r="Y208" s="121"/>
      <c r="Z208" s="121"/>
      <c r="AA208" s="121" t="s">
        <v>462</v>
      </c>
      <c r="AB208" s="121" t="s">
        <v>608</v>
      </c>
      <c r="AC208" s="121"/>
      <c r="AD208" s="121"/>
      <c r="AE208" s="121"/>
      <c r="AF208" s="121"/>
      <c r="AG208" s="121"/>
      <c r="AH208" s="121"/>
      <c r="AI208" s="121"/>
    </row>
    <row r="209" spans="1:35" s="95" customFormat="1" ht="12.95" customHeight="1" x14ac:dyDescent="0.2">
      <c r="A209" s="59"/>
      <c r="B209" s="59"/>
      <c r="C209" s="63" t="s">
        <v>120</v>
      </c>
      <c r="D209" s="64"/>
      <c r="E209" s="62">
        <v>0</v>
      </c>
      <c r="F209" s="62">
        <v>0</v>
      </c>
      <c r="G209" s="62">
        <v>0</v>
      </c>
      <c r="H209" s="62">
        <v>0</v>
      </c>
      <c r="I209" s="62">
        <v>0</v>
      </c>
      <c r="J209" s="62">
        <v>0</v>
      </c>
      <c r="K209" s="121"/>
      <c r="L209" s="121"/>
      <c r="M209" s="121"/>
      <c r="N209" s="121" t="s">
        <v>230</v>
      </c>
      <c r="O209" s="145" t="b">
        <f>E209=E33</f>
        <v>1</v>
      </c>
      <c r="P209" s="145" t="b">
        <f t="shared" ref="P209:T209" si="52">F209=F33</f>
        <v>1</v>
      </c>
      <c r="Q209" s="145" t="b">
        <f t="shared" si="52"/>
        <v>1</v>
      </c>
      <c r="R209" s="145" t="b">
        <f t="shared" si="52"/>
        <v>1</v>
      </c>
      <c r="S209" s="145" t="b">
        <f t="shared" si="52"/>
        <v>1</v>
      </c>
      <c r="T209" s="145" t="b">
        <f t="shared" si="52"/>
        <v>1</v>
      </c>
      <c r="U209" s="121"/>
      <c r="V209" s="121"/>
      <c r="W209" s="121"/>
      <c r="X209" s="121"/>
      <c r="Y209" s="121"/>
      <c r="Z209" s="121"/>
      <c r="AA209" s="121" t="s">
        <v>463</v>
      </c>
      <c r="AB209" s="121" t="s">
        <v>609</v>
      </c>
      <c r="AC209" s="121"/>
      <c r="AD209" s="121"/>
      <c r="AE209" s="121"/>
      <c r="AF209" s="121"/>
      <c r="AG209" s="121"/>
      <c r="AH209" s="121"/>
      <c r="AI209" s="121"/>
    </row>
    <row r="210" spans="1:35" s="95" customFormat="1" ht="12.95" customHeight="1" x14ac:dyDescent="0.2">
      <c r="A210" s="59"/>
      <c r="B210" s="59"/>
      <c r="C210" s="63" t="s">
        <v>125</v>
      </c>
      <c r="D210" s="64"/>
      <c r="E210" s="62">
        <v>0</v>
      </c>
      <c r="F210" s="62">
        <v>0</v>
      </c>
      <c r="G210" s="62">
        <v>0</v>
      </c>
      <c r="H210" s="62">
        <v>0</v>
      </c>
      <c r="I210" s="62">
        <v>0</v>
      </c>
      <c r="J210" s="62">
        <v>0</v>
      </c>
      <c r="K210" s="121"/>
      <c r="L210" s="121"/>
      <c r="M210" s="121"/>
      <c r="N210" s="121" t="s">
        <v>230</v>
      </c>
      <c r="O210" s="145" t="b">
        <f>E210=E148</f>
        <v>1</v>
      </c>
      <c r="P210" s="145" t="b">
        <f t="shared" ref="P210:T210" si="53">F210=F148</f>
        <v>1</v>
      </c>
      <c r="Q210" s="145" t="b">
        <f t="shared" si="53"/>
        <v>1</v>
      </c>
      <c r="R210" s="145" t="b">
        <f t="shared" si="53"/>
        <v>1</v>
      </c>
      <c r="S210" s="145" t="b">
        <f t="shared" si="53"/>
        <v>1</v>
      </c>
      <c r="T210" s="145" t="b">
        <f t="shared" si="53"/>
        <v>1</v>
      </c>
      <c r="U210" s="121"/>
      <c r="V210" s="121"/>
      <c r="W210" s="121"/>
      <c r="X210" s="121"/>
      <c r="Y210" s="121"/>
      <c r="Z210" s="121"/>
      <c r="AA210" s="121" t="s">
        <v>464</v>
      </c>
      <c r="AB210" s="121" t="s">
        <v>610</v>
      </c>
      <c r="AC210" s="121"/>
      <c r="AD210" s="121"/>
      <c r="AE210" s="121"/>
      <c r="AF210" s="121"/>
      <c r="AG210" s="121"/>
      <c r="AH210" s="121"/>
      <c r="AI210" s="121"/>
    </row>
    <row r="211" spans="1:35" s="95" customFormat="1" ht="12.95" customHeight="1" x14ac:dyDescent="0.2">
      <c r="A211" s="114"/>
      <c r="B211" s="121"/>
      <c r="C211" s="63" t="s">
        <v>117</v>
      </c>
      <c r="D211" s="63"/>
      <c r="E211" s="62">
        <v>0</v>
      </c>
      <c r="F211" s="62">
        <v>0</v>
      </c>
      <c r="G211" s="62">
        <v>0</v>
      </c>
      <c r="H211" s="62">
        <v>0</v>
      </c>
      <c r="I211" s="62">
        <v>0</v>
      </c>
      <c r="J211" s="62">
        <v>0</v>
      </c>
      <c r="K211" s="121"/>
      <c r="L211" s="121"/>
      <c r="M211" s="121"/>
      <c r="N211" s="121" t="s">
        <v>230</v>
      </c>
      <c r="O211" s="145" t="b">
        <f>E211=E177</f>
        <v>1</v>
      </c>
      <c r="P211" s="145" t="b">
        <f t="shared" ref="P211:T211" si="54">F211=F177</f>
        <v>1</v>
      </c>
      <c r="Q211" s="145" t="b">
        <f t="shared" si="54"/>
        <v>1</v>
      </c>
      <c r="R211" s="145" t="b">
        <f t="shared" si="54"/>
        <v>1</v>
      </c>
      <c r="S211" s="145" t="b">
        <f t="shared" si="54"/>
        <v>1</v>
      </c>
      <c r="T211" s="145" t="b">
        <f t="shared" si="54"/>
        <v>1</v>
      </c>
      <c r="U211" s="121"/>
      <c r="V211" s="121"/>
      <c r="W211" s="121"/>
      <c r="X211" s="121"/>
      <c r="Y211" s="121"/>
      <c r="Z211" s="121"/>
      <c r="AA211" s="121" t="s">
        <v>465</v>
      </c>
      <c r="AB211" s="121" t="s">
        <v>611</v>
      </c>
      <c r="AC211" s="121"/>
      <c r="AD211" s="121"/>
      <c r="AE211" s="121"/>
      <c r="AF211" s="121"/>
      <c r="AG211" s="121"/>
      <c r="AH211" s="121"/>
      <c r="AI211" s="121"/>
    </row>
    <row r="212" spans="1:35" s="95" customFormat="1" ht="12.95" customHeight="1" x14ac:dyDescent="0.2">
      <c r="A212" s="114"/>
      <c r="B212" s="121"/>
      <c r="C212" s="63" t="s">
        <v>200</v>
      </c>
      <c r="D212" s="63"/>
      <c r="E212" s="62">
        <v>0</v>
      </c>
      <c r="F212" s="62">
        <v>0</v>
      </c>
      <c r="G212" s="62">
        <v>0</v>
      </c>
      <c r="H212" s="62">
        <v>0</v>
      </c>
      <c r="I212" s="62">
        <v>0</v>
      </c>
      <c r="J212" s="62">
        <v>0</v>
      </c>
      <c r="K212" s="121"/>
      <c r="L212" s="121"/>
      <c r="M212" s="121"/>
      <c r="N212" s="121" t="s">
        <v>230</v>
      </c>
      <c r="O212" s="145"/>
      <c r="P212" s="145"/>
      <c r="Q212" s="145"/>
      <c r="R212" s="145"/>
      <c r="S212" s="145"/>
      <c r="T212" s="145"/>
      <c r="U212" s="121"/>
      <c r="V212" s="121"/>
      <c r="W212" s="121"/>
      <c r="X212" s="121"/>
      <c r="Y212" s="121"/>
      <c r="Z212" s="121"/>
      <c r="AA212" s="121" t="s">
        <v>466</v>
      </c>
      <c r="AB212" s="121" t="s">
        <v>636</v>
      </c>
      <c r="AC212" s="121"/>
      <c r="AD212" s="121"/>
      <c r="AE212" s="121"/>
      <c r="AF212" s="121"/>
      <c r="AG212" s="121"/>
      <c r="AH212" s="121"/>
      <c r="AI212" s="121"/>
    </row>
    <row r="213" spans="1:35" s="93" customFormat="1" ht="12.95" customHeight="1" x14ac:dyDescent="0.2">
      <c r="A213" s="118"/>
      <c r="B213" s="67" t="s">
        <v>655</v>
      </c>
      <c r="C213" s="67"/>
      <c r="D213" s="67"/>
      <c r="E213" s="120">
        <v>0</v>
      </c>
      <c r="F213" s="120">
        <v>0</v>
      </c>
      <c r="G213" s="120">
        <v>0</v>
      </c>
      <c r="H213" s="120">
        <v>0</v>
      </c>
      <c r="I213" s="120">
        <v>0</v>
      </c>
      <c r="J213" s="62">
        <v>0</v>
      </c>
      <c r="K213" s="148"/>
      <c r="L213" s="148"/>
      <c r="M213" s="148"/>
      <c r="N213" s="121" t="s">
        <v>230</v>
      </c>
      <c r="O213" s="145" t="b">
        <f t="shared" ref="O213:T213" si="55">ROUND(ABS(E213-SUM(E214:E227)),$J$2)&lt;=$O$5</f>
        <v>1</v>
      </c>
      <c r="P213" s="145" t="b">
        <f t="shared" si="55"/>
        <v>1</v>
      </c>
      <c r="Q213" s="145" t="b">
        <f t="shared" si="55"/>
        <v>1</v>
      </c>
      <c r="R213" s="145" t="b">
        <f t="shared" si="55"/>
        <v>1</v>
      </c>
      <c r="S213" s="145" t="b">
        <f t="shared" si="55"/>
        <v>1</v>
      </c>
      <c r="T213" s="145" t="b">
        <f t="shared" si="55"/>
        <v>1</v>
      </c>
      <c r="U213" s="148"/>
      <c r="V213" s="148"/>
      <c r="W213" s="148"/>
      <c r="X213" s="148"/>
      <c r="Y213" s="148"/>
      <c r="Z213" s="148"/>
      <c r="AA213" s="148" t="s">
        <v>618</v>
      </c>
      <c r="AB213" s="148" t="s">
        <v>619</v>
      </c>
      <c r="AC213" s="148"/>
      <c r="AD213" s="148"/>
      <c r="AE213" s="148"/>
      <c r="AF213" s="148"/>
      <c r="AG213" s="148"/>
      <c r="AH213" s="148"/>
      <c r="AI213" s="148"/>
    </row>
    <row r="214" spans="1:35" s="95" customFormat="1" ht="12.95" customHeight="1" x14ac:dyDescent="0.2">
      <c r="A214" s="59"/>
      <c r="B214" s="61"/>
      <c r="C214" s="63" t="s">
        <v>505</v>
      </c>
      <c r="D214" s="64"/>
      <c r="E214" s="62">
        <v>0</v>
      </c>
      <c r="F214" s="62">
        <v>0</v>
      </c>
      <c r="G214" s="62">
        <v>0</v>
      </c>
      <c r="H214" s="62">
        <v>0</v>
      </c>
      <c r="I214" s="62">
        <v>0</v>
      </c>
      <c r="J214" s="62">
        <v>0</v>
      </c>
      <c r="K214" s="121"/>
      <c r="L214" s="121"/>
      <c r="M214" s="121"/>
      <c r="N214" s="121" t="s">
        <v>230</v>
      </c>
      <c r="O214" s="145" t="b">
        <f t="shared" ref="O214:T214" si="56">E214=E16</f>
        <v>1</v>
      </c>
      <c r="P214" s="145" t="b">
        <f t="shared" si="56"/>
        <v>1</v>
      </c>
      <c r="Q214" s="145" t="b">
        <f t="shared" si="56"/>
        <v>1</v>
      </c>
      <c r="R214" s="145" t="b">
        <f t="shared" si="56"/>
        <v>1</v>
      </c>
      <c r="S214" s="145" t="b">
        <f t="shared" si="56"/>
        <v>1</v>
      </c>
      <c r="T214" s="145" t="b">
        <f t="shared" si="56"/>
        <v>1</v>
      </c>
      <c r="U214" s="121"/>
      <c r="V214" s="121"/>
      <c r="W214" s="121"/>
      <c r="X214" s="121"/>
      <c r="Y214" s="121"/>
      <c r="Z214" s="121"/>
      <c r="AA214" s="121" t="s">
        <v>620</v>
      </c>
      <c r="AB214" s="121" t="s">
        <v>634</v>
      </c>
      <c r="AC214" s="121"/>
      <c r="AD214" s="121"/>
      <c r="AE214" s="121"/>
      <c r="AF214" s="121"/>
      <c r="AG214" s="121"/>
      <c r="AH214" s="121"/>
      <c r="AI214" s="121"/>
    </row>
    <row r="215" spans="1:35" s="95" customFormat="1" ht="23.25" customHeight="1" x14ac:dyDescent="0.2">
      <c r="A215" s="59"/>
      <c r="B215" s="59"/>
      <c r="C215" s="243" t="s">
        <v>613</v>
      </c>
      <c r="D215" s="244"/>
      <c r="E215" s="62">
        <v>0</v>
      </c>
      <c r="F215" s="62">
        <v>0</v>
      </c>
      <c r="G215" s="62">
        <v>0</v>
      </c>
      <c r="H215" s="62">
        <v>0</v>
      </c>
      <c r="I215" s="62">
        <v>0</v>
      </c>
      <c r="J215" s="62">
        <v>0</v>
      </c>
      <c r="K215" s="121"/>
      <c r="L215" s="121"/>
      <c r="M215" s="121"/>
      <c r="N215" s="121" t="s">
        <v>230</v>
      </c>
      <c r="O215" s="145" t="b">
        <f t="shared" ref="O215:T215" si="57">E215=E20</f>
        <v>1</v>
      </c>
      <c r="P215" s="145" t="b">
        <f t="shared" si="57"/>
        <v>1</v>
      </c>
      <c r="Q215" s="145" t="b">
        <f t="shared" si="57"/>
        <v>1</v>
      </c>
      <c r="R215" s="145" t="b">
        <f t="shared" si="57"/>
        <v>1</v>
      </c>
      <c r="S215" s="145" t="b">
        <f t="shared" si="57"/>
        <v>1</v>
      </c>
      <c r="T215" s="145" t="b">
        <f t="shared" si="57"/>
        <v>1</v>
      </c>
      <c r="U215" s="121"/>
      <c r="V215" s="121"/>
      <c r="W215" s="121"/>
      <c r="X215" s="121"/>
      <c r="Y215" s="121"/>
      <c r="Z215" s="121"/>
      <c r="AA215" s="121" t="s">
        <v>621</v>
      </c>
      <c r="AB215" s="121" t="s">
        <v>635</v>
      </c>
      <c r="AC215" s="121"/>
      <c r="AD215" s="121"/>
      <c r="AE215" s="121"/>
      <c r="AF215" s="121"/>
      <c r="AG215" s="121"/>
      <c r="AH215" s="121"/>
      <c r="AI215" s="121"/>
    </row>
    <row r="216" spans="1:35" s="95" customFormat="1" ht="12.95" customHeight="1" x14ac:dyDescent="0.2">
      <c r="A216" s="59"/>
      <c r="B216" s="59"/>
      <c r="C216" s="63" t="s">
        <v>12</v>
      </c>
      <c r="D216" s="64"/>
      <c r="E216" s="62">
        <v>0</v>
      </c>
      <c r="F216" s="62">
        <v>0</v>
      </c>
      <c r="G216" s="62">
        <v>0</v>
      </c>
      <c r="H216" s="62">
        <v>0</v>
      </c>
      <c r="I216" s="62">
        <v>0</v>
      </c>
      <c r="J216" s="62">
        <v>0</v>
      </c>
      <c r="K216" s="121"/>
      <c r="L216" s="121"/>
      <c r="M216" s="121"/>
      <c r="N216" s="121" t="s">
        <v>230</v>
      </c>
      <c r="O216" s="145" t="b">
        <f t="shared" ref="O216:T216" si="58">E216=E22</f>
        <v>1</v>
      </c>
      <c r="P216" s="145" t="b">
        <f t="shared" si="58"/>
        <v>1</v>
      </c>
      <c r="Q216" s="145" t="b">
        <f t="shared" si="58"/>
        <v>1</v>
      </c>
      <c r="R216" s="145" t="b">
        <f t="shared" si="58"/>
        <v>1</v>
      </c>
      <c r="S216" s="145" t="b">
        <f t="shared" si="58"/>
        <v>1</v>
      </c>
      <c r="T216" s="145" t="b">
        <f t="shared" si="58"/>
        <v>1</v>
      </c>
      <c r="U216" s="121"/>
      <c r="V216" s="121"/>
      <c r="W216" s="121"/>
      <c r="X216" s="121"/>
      <c r="Y216" s="121"/>
      <c r="Z216" s="121"/>
      <c r="AA216" s="121" t="s">
        <v>622</v>
      </c>
      <c r="AB216" s="121" t="s">
        <v>637</v>
      </c>
      <c r="AC216" s="121"/>
      <c r="AD216" s="121"/>
      <c r="AE216" s="121"/>
      <c r="AF216" s="121"/>
      <c r="AG216" s="121"/>
      <c r="AH216" s="121"/>
      <c r="AI216" s="121"/>
    </row>
    <row r="217" spans="1:35" s="95" customFormat="1" ht="12.95" customHeight="1" x14ac:dyDescent="0.2">
      <c r="A217" s="59"/>
      <c r="B217" s="59"/>
      <c r="C217" s="63"/>
      <c r="D217" s="64" t="s">
        <v>649</v>
      </c>
      <c r="E217" s="62">
        <v>0</v>
      </c>
      <c r="F217" s="62">
        <v>0</v>
      </c>
      <c r="G217" s="62">
        <v>0</v>
      </c>
      <c r="H217" s="62">
        <v>0</v>
      </c>
      <c r="I217" s="62">
        <v>0</v>
      </c>
      <c r="J217" s="62">
        <v>0</v>
      </c>
      <c r="K217" s="121"/>
      <c r="L217" s="121"/>
      <c r="M217" s="121"/>
      <c r="N217" s="121" t="s">
        <v>230</v>
      </c>
      <c r="O217" s="145"/>
      <c r="P217" s="145"/>
      <c r="Q217" s="145"/>
      <c r="R217" s="145"/>
      <c r="S217" s="145"/>
      <c r="T217" s="145"/>
      <c r="U217" s="121"/>
      <c r="V217" s="121"/>
      <c r="W217" s="121"/>
      <c r="X217" s="121"/>
      <c r="Y217" s="121"/>
      <c r="Z217" s="121"/>
      <c r="AA217" s="121" t="s">
        <v>623</v>
      </c>
      <c r="AB217" s="121" t="s">
        <v>639</v>
      </c>
      <c r="AC217" s="121"/>
      <c r="AD217" s="121"/>
      <c r="AE217" s="121"/>
      <c r="AF217" s="121"/>
      <c r="AG217" s="121"/>
      <c r="AH217" s="121"/>
      <c r="AI217" s="121"/>
    </row>
    <row r="218" spans="1:35" s="95" customFormat="1" ht="12.95" customHeight="1" x14ac:dyDescent="0.2">
      <c r="A218" s="59"/>
      <c r="B218" s="59"/>
      <c r="C218" s="63"/>
      <c r="D218" s="64" t="s">
        <v>650</v>
      </c>
      <c r="E218" s="62">
        <v>0</v>
      </c>
      <c r="F218" s="62">
        <v>0</v>
      </c>
      <c r="G218" s="62">
        <v>0</v>
      </c>
      <c r="H218" s="62">
        <v>0</v>
      </c>
      <c r="I218" s="62">
        <v>0</v>
      </c>
      <c r="J218" s="62">
        <v>0</v>
      </c>
      <c r="K218" s="121"/>
      <c r="L218" s="121"/>
      <c r="M218" s="121"/>
      <c r="N218" s="121" t="s">
        <v>230</v>
      </c>
      <c r="O218" s="145"/>
      <c r="P218" s="145"/>
      <c r="Q218" s="145"/>
      <c r="R218" s="145"/>
      <c r="S218" s="145"/>
      <c r="T218" s="145"/>
      <c r="U218" s="121"/>
      <c r="V218" s="121"/>
      <c r="W218" s="121"/>
      <c r="X218" s="121"/>
      <c r="Y218" s="121"/>
      <c r="Z218" s="121"/>
      <c r="AA218" s="121" t="s">
        <v>624</v>
      </c>
      <c r="AB218" s="121" t="s">
        <v>638</v>
      </c>
      <c r="AC218" s="121"/>
      <c r="AD218" s="121"/>
      <c r="AE218" s="121"/>
      <c r="AF218" s="121"/>
      <c r="AG218" s="121"/>
      <c r="AH218" s="121"/>
      <c r="AI218" s="121"/>
    </row>
    <row r="219" spans="1:35" s="95" customFormat="1" ht="12.95" customHeight="1" x14ac:dyDescent="0.2">
      <c r="A219" s="59"/>
      <c r="B219" s="59"/>
      <c r="C219" s="63"/>
      <c r="D219" s="64" t="s">
        <v>651</v>
      </c>
      <c r="E219" s="62">
        <v>0</v>
      </c>
      <c r="F219" s="62">
        <v>0</v>
      </c>
      <c r="G219" s="62">
        <v>0</v>
      </c>
      <c r="H219" s="62">
        <v>0</v>
      </c>
      <c r="I219" s="62">
        <v>0</v>
      </c>
      <c r="J219" s="62">
        <v>0</v>
      </c>
      <c r="K219" s="121"/>
      <c r="L219" s="121"/>
      <c r="M219" s="121"/>
      <c r="N219" s="121" t="s">
        <v>230</v>
      </c>
      <c r="O219" s="145"/>
      <c r="P219" s="145"/>
      <c r="Q219" s="145"/>
      <c r="R219" s="145"/>
      <c r="S219" s="145"/>
      <c r="T219" s="145"/>
      <c r="U219" s="121"/>
      <c r="V219" s="121"/>
      <c r="W219" s="121"/>
      <c r="X219" s="121"/>
      <c r="Y219" s="121"/>
      <c r="Z219" s="121"/>
      <c r="AA219" s="121" t="s">
        <v>625</v>
      </c>
      <c r="AB219" s="121" t="s">
        <v>640</v>
      </c>
      <c r="AC219" s="121"/>
      <c r="AD219" s="121"/>
      <c r="AE219" s="121"/>
      <c r="AF219" s="121"/>
      <c r="AG219" s="121"/>
      <c r="AH219" s="121"/>
      <c r="AI219" s="121"/>
    </row>
    <row r="220" spans="1:35" s="95" customFormat="1" ht="12.95" customHeight="1" x14ac:dyDescent="0.2">
      <c r="A220" s="114"/>
      <c r="B220" s="121"/>
      <c r="C220" s="63" t="s">
        <v>652</v>
      </c>
      <c r="D220" s="63"/>
      <c r="E220" s="62">
        <v>0</v>
      </c>
      <c r="F220" s="62">
        <v>0</v>
      </c>
      <c r="G220" s="62">
        <v>0</v>
      </c>
      <c r="H220" s="62">
        <v>0</v>
      </c>
      <c r="I220" s="62">
        <v>0</v>
      </c>
      <c r="J220" s="62">
        <v>0</v>
      </c>
      <c r="K220" s="121"/>
      <c r="L220" s="121"/>
      <c r="M220" s="121"/>
      <c r="N220" s="121" t="s">
        <v>230</v>
      </c>
      <c r="O220" s="145" t="b">
        <f>E220&lt;=E45</f>
        <v>1</v>
      </c>
      <c r="P220" s="145" t="b">
        <f t="shared" ref="P220:T221" si="59">F220&lt;=F45</f>
        <v>1</v>
      </c>
      <c r="Q220" s="145" t="b">
        <f t="shared" si="59"/>
        <v>1</v>
      </c>
      <c r="R220" s="145" t="b">
        <f t="shared" si="59"/>
        <v>1</v>
      </c>
      <c r="S220" s="145" t="b">
        <f t="shared" si="59"/>
        <v>1</v>
      </c>
      <c r="T220" s="145" t="b">
        <f t="shared" si="59"/>
        <v>1</v>
      </c>
      <c r="U220" s="121"/>
      <c r="V220" s="121"/>
      <c r="W220" s="121"/>
      <c r="X220" s="121"/>
      <c r="Y220" s="121"/>
      <c r="Z220" s="121"/>
      <c r="AA220" s="121" t="s">
        <v>626</v>
      </c>
      <c r="AB220" s="121" t="s">
        <v>641</v>
      </c>
      <c r="AC220" s="121"/>
      <c r="AD220" s="121"/>
      <c r="AE220" s="121"/>
      <c r="AF220" s="121"/>
      <c r="AG220" s="121"/>
      <c r="AH220" s="121"/>
      <c r="AI220" s="121"/>
    </row>
    <row r="221" spans="1:35" s="95" customFormat="1" ht="12.95" customHeight="1" x14ac:dyDescent="0.2">
      <c r="A221" s="114"/>
      <c r="B221" s="121"/>
      <c r="C221" s="213" t="s">
        <v>617</v>
      </c>
      <c r="D221" s="213"/>
      <c r="E221" s="62">
        <v>0</v>
      </c>
      <c r="F221" s="62">
        <v>0</v>
      </c>
      <c r="G221" s="62">
        <v>0</v>
      </c>
      <c r="H221" s="62">
        <v>0</v>
      </c>
      <c r="I221" s="62">
        <v>0</v>
      </c>
      <c r="J221" s="62">
        <v>0</v>
      </c>
      <c r="K221" s="121"/>
      <c r="L221" s="121"/>
      <c r="M221" s="121"/>
      <c r="N221" s="121" t="s">
        <v>230</v>
      </c>
      <c r="O221" s="145" t="b">
        <f t="shared" ref="O221" si="60">E221&lt;=E46</f>
        <v>1</v>
      </c>
      <c r="P221" s="145" t="b">
        <f t="shared" si="59"/>
        <v>1</v>
      </c>
      <c r="Q221" s="145" t="b">
        <f t="shared" si="59"/>
        <v>1</v>
      </c>
      <c r="R221" s="145" t="b">
        <f t="shared" si="59"/>
        <v>1</v>
      </c>
      <c r="S221" s="145" t="b">
        <f t="shared" si="59"/>
        <v>1</v>
      </c>
      <c r="T221" s="145" t="b">
        <f t="shared" si="59"/>
        <v>1</v>
      </c>
      <c r="U221" s="121"/>
      <c r="V221" s="121"/>
      <c r="W221" s="121"/>
      <c r="X221" s="121"/>
      <c r="Y221" s="121"/>
      <c r="Z221" s="121"/>
      <c r="AA221" s="121" t="s">
        <v>627</v>
      </c>
      <c r="AB221" s="121" t="s">
        <v>642</v>
      </c>
      <c r="AC221" s="121"/>
      <c r="AD221" s="121"/>
      <c r="AE221" s="121"/>
      <c r="AF221" s="121"/>
      <c r="AG221" s="121"/>
      <c r="AH221" s="121"/>
      <c r="AI221" s="121"/>
    </row>
    <row r="222" spans="1:35" s="95" customFormat="1" ht="12.95" customHeight="1" x14ac:dyDescent="0.2">
      <c r="A222" s="114"/>
      <c r="B222" s="121"/>
      <c r="C222" s="213" t="s">
        <v>653</v>
      </c>
      <c r="D222" s="213"/>
      <c r="E222" s="62">
        <v>0</v>
      </c>
      <c r="F222" s="62">
        <v>0</v>
      </c>
      <c r="G222" s="62">
        <v>0</v>
      </c>
      <c r="H222" s="62">
        <v>0</v>
      </c>
      <c r="I222" s="62">
        <v>0</v>
      </c>
      <c r="J222" s="62">
        <v>0</v>
      </c>
      <c r="K222" s="121"/>
      <c r="L222" s="121"/>
      <c r="M222" s="121"/>
      <c r="N222" s="121" t="s">
        <v>230</v>
      </c>
      <c r="O222" s="145" t="b">
        <f>E222&lt;=E48</f>
        <v>1</v>
      </c>
      <c r="P222" s="145" t="b">
        <f t="shared" ref="P222:T222" si="61">F222&lt;=F48</f>
        <v>1</v>
      </c>
      <c r="Q222" s="145" t="b">
        <f t="shared" si="61"/>
        <v>1</v>
      </c>
      <c r="R222" s="145" t="b">
        <f t="shared" si="61"/>
        <v>1</v>
      </c>
      <c r="S222" s="145" t="b">
        <f t="shared" si="61"/>
        <v>1</v>
      </c>
      <c r="T222" s="145" t="b">
        <f t="shared" si="61"/>
        <v>1</v>
      </c>
      <c r="U222" s="121"/>
      <c r="V222" s="121"/>
      <c r="W222" s="121"/>
      <c r="X222" s="121"/>
      <c r="Y222" s="121"/>
      <c r="Z222" s="121"/>
      <c r="AA222" s="121" t="s">
        <v>628</v>
      </c>
      <c r="AB222" s="121" t="s">
        <v>643</v>
      </c>
      <c r="AC222" s="121"/>
      <c r="AD222" s="121"/>
      <c r="AE222" s="121"/>
      <c r="AF222" s="121"/>
      <c r="AG222" s="121"/>
      <c r="AH222" s="121"/>
      <c r="AI222" s="121"/>
    </row>
    <row r="223" spans="1:35" s="95" customFormat="1" ht="12.95" customHeight="1" x14ac:dyDescent="0.2">
      <c r="A223" s="114"/>
      <c r="B223" s="121"/>
      <c r="C223" s="213" t="s">
        <v>614</v>
      </c>
      <c r="D223" s="213"/>
      <c r="E223" s="62">
        <v>0</v>
      </c>
      <c r="F223" s="62">
        <v>0</v>
      </c>
      <c r="G223" s="62">
        <v>0</v>
      </c>
      <c r="H223" s="62">
        <v>0</v>
      </c>
      <c r="I223" s="62">
        <v>0</v>
      </c>
      <c r="J223" s="62">
        <v>0</v>
      </c>
      <c r="K223" s="121"/>
      <c r="L223" s="121"/>
      <c r="M223" s="121"/>
      <c r="N223" s="121" t="s">
        <v>230</v>
      </c>
      <c r="O223" s="145" t="b">
        <f t="shared" ref="O223:T223" si="62">E223&lt;=E75</f>
        <v>1</v>
      </c>
      <c r="P223" s="145" t="b">
        <f t="shared" si="62"/>
        <v>1</v>
      </c>
      <c r="Q223" s="145" t="b">
        <f t="shared" si="62"/>
        <v>1</v>
      </c>
      <c r="R223" s="145" t="b">
        <f t="shared" si="62"/>
        <v>1</v>
      </c>
      <c r="S223" s="145" t="b">
        <f t="shared" si="62"/>
        <v>1</v>
      </c>
      <c r="T223" s="145" t="b">
        <f t="shared" si="62"/>
        <v>1</v>
      </c>
      <c r="U223" s="121"/>
      <c r="V223" s="121"/>
      <c r="W223" s="121"/>
      <c r="X223" s="121"/>
      <c r="Y223" s="121"/>
      <c r="Z223" s="121"/>
      <c r="AA223" s="121" t="s">
        <v>629</v>
      </c>
      <c r="AB223" s="121" t="s">
        <v>644</v>
      </c>
      <c r="AC223" s="121"/>
      <c r="AD223" s="121"/>
      <c r="AE223" s="121"/>
      <c r="AF223" s="121"/>
      <c r="AG223" s="121"/>
      <c r="AH223" s="121"/>
      <c r="AI223" s="121"/>
    </row>
    <row r="224" spans="1:35" s="95" customFormat="1" ht="12.95" customHeight="1" x14ac:dyDescent="0.2">
      <c r="A224" s="114"/>
      <c r="B224" s="121"/>
      <c r="C224" s="213" t="s">
        <v>616</v>
      </c>
      <c r="D224" s="213"/>
      <c r="E224" s="62">
        <v>0</v>
      </c>
      <c r="F224" s="62">
        <v>0</v>
      </c>
      <c r="G224" s="62">
        <v>0</v>
      </c>
      <c r="H224" s="62">
        <v>0</v>
      </c>
      <c r="I224" s="62">
        <v>0</v>
      </c>
      <c r="J224" s="62">
        <v>0</v>
      </c>
      <c r="K224" s="121"/>
      <c r="L224" s="121"/>
      <c r="M224" s="121"/>
      <c r="N224" s="121" t="s">
        <v>230</v>
      </c>
      <c r="O224" s="145" t="b">
        <f t="shared" ref="O224:T224" si="63">E224&lt;=E103</f>
        <v>1</v>
      </c>
      <c r="P224" s="145" t="b">
        <f t="shared" si="63"/>
        <v>1</v>
      </c>
      <c r="Q224" s="145" t="b">
        <f t="shared" si="63"/>
        <v>1</v>
      </c>
      <c r="R224" s="145" t="b">
        <f t="shared" si="63"/>
        <v>1</v>
      </c>
      <c r="S224" s="145" t="b">
        <f t="shared" si="63"/>
        <v>1</v>
      </c>
      <c r="T224" s="145" t="b">
        <f t="shared" si="63"/>
        <v>1</v>
      </c>
      <c r="U224" s="121"/>
      <c r="V224" s="121"/>
      <c r="W224" s="121"/>
      <c r="X224" s="121"/>
      <c r="Y224" s="121"/>
      <c r="Z224" s="121"/>
      <c r="AA224" s="121" t="s">
        <v>630</v>
      </c>
      <c r="AB224" s="121" t="s">
        <v>645</v>
      </c>
      <c r="AC224" s="121"/>
      <c r="AD224" s="121"/>
      <c r="AE224" s="121"/>
      <c r="AF224" s="121"/>
      <c r="AG224" s="121"/>
      <c r="AH224" s="121"/>
      <c r="AI224" s="121"/>
    </row>
    <row r="225" spans="1:35" s="95" customFormat="1" ht="12.95" customHeight="1" x14ac:dyDescent="0.2">
      <c r="A225" s="114"/>
      <c r="B225" s="121"/>
      <c r="C225" s="213" t="s">
        <v>615</v>
      </c>
      <c r="D225" s="213"/>
      <c r="E225" s="62">
        <v>0</v>
      </c>
      <c r="F225" s="62">
        <v>0</v>
      </c>
      <c r="G225" s="62">
        <v>0</v>
      </c>
      <c r="H225" s="62">
        <v>0</v>
      </c>
      <c r="I225" s="62">
        <v>0</v>
      </c>
      <c r="J225" s="62">
        <v>0</v>
      </c>
      <c r="K225" s="121"/>
      <c r="L225" s="121"/>
      <c r="M225" s="121"/>
      <c r="N225" s="121" t="s">
        <v>230</v>
      </c>
      <c r="O225" s="145" t="b">
        <f t="shared" ref="O225:T225" si="64">E225&lt;=E110</f>
        <v>1</v>
      </c>
      <c r="P225" s="145" t="b">
        <f t="shared" si="64"/>
        <v>1</v>
      </c>
      <c r="Q225" s="145" t="b">
        <f t="shared" si="64"/>
        <v>1</v>
      </c>
      <c r="R225" s="145" t="b">
        <f t="shared" si="64"/>
        <v>1</v>
      </c>
      <c r="S225" s="145" t="b">
        <f t="shared" si="64"/>
        <v>1</v>
      </c>
      <c r="T225" s="145" t="b">
        <f t="shared" si="64"/>
        <v>1</v>
      </c>
      <c r="U225" s="121"/>
      <c r="V225" s="121"/>
      <c r="W225" s="121"/>
      <c r="X225" s="121"/>
      <c r="Y225" s="121"/>
      <c r="Z225" s="121"/>
      <c r="AA225" s="121" t="s">
        <v>631</v>
      </c>
      <c r="AB225" s="121" t="s">
        <v>646</v>
      </c>
      <c r="AC225" s="121"/>
      <c r="AD225" s="121"/>
      <c r="AE225" s="121"/>
      <c r="AF225" s="121"/>
      <c r="AG225" s="121"/>
      <c r="AH225" s="121"/>
      <c r="AI225" s="121"/>
    </row>
    <row r="226" spans="1:35" s="95" customFormat="1" ht="12.95" customHeight="1" x14ac:dyDescent="0.2">
      <c r="A226" s="114"/>
      <c r="B226" s="121"/>
      <c r="C226" s="213" t="s">
        <v>654</v>
      </c>
      <c r="D226" s="213"/>
      <c r="E226" s="62">
        <v>0</v>
      </c>
      <c r="F226" s="62">
        <v>0</v>
      </c>
      <c r="G226" s="62">
        <v>0</v>
      </c>
      <c r="H226" s="62">
        <v>0</v>
      </c>
      <c r="I226" s="62">
        <v>0</v>
      </c>
      <c r="J226" s="62">
        <v>0</v>
      </c>
      <c r="K226" s="121"/>
      <c r="L226" s="121"/>
      <c r="M226" s="121"/>
      <c r="N226" s="121" t="s">
        <v>230</v>
      </c>
      <c r="O226" s="145" t="b">
        <f>E226&lt;=E632</f>
        <v>1</v>
      </c>
      <c r="P226" s="145" t="b">
        <f t="shared" ref="P226:T226" si="65">F226&lt;=F632</f>
        <v>1</v>
      </c>
      <c r="Q226" s="145" t="b">
        <f t="shared" si="65"/>
        <v>1</v>
      </c>
      <c r="R226" s="145" t="b">
        <f t="shared" si="65"/>
        <v>1</v>
      </c>
      <c r="S226" s="145" t="b">
        <f t="shared" si="65"/>
        <v>1</v>
      </c>
      <c r="T226" s="145" t="b">
        <f t="shared" si="65"/>
        <v>1</v>
      </c>
      <c r="U226" s="121"/>
      <c r="V226" s="121"/>
      <c r="W226" s="121"/>
      <c r="X226" s="121"/>
      <c r="Y226" s="121"/>
      <c r="Z226" s="121"/>
      <c r="AA226" s="121" t="s">
        <v>632</v>
      </c>
      <c r="AB226" s="121" t="s">
        <v>647</v>
      </c>
      <c r="AC226" s="121"/>
      <c r="AD226" s="121"/>
      <c r="AE226" s="121"/>
      <c r="AF226" s="121"/>
      <c r="AG226" s="121"/>
      <c r="AH226" s="121"/>
      <c r="AI226" s="121"/>
    </row>
    <row r="227" spans="1:35" s="95" customFormat="1" ht="12.75" customHeight="1" thickBot="1" x14ac:dyDescent="0.25">
      <c r="A227" s="122"/>
      <c r="B227" s="122"/>
      <c r="C227" s="68" t="s">
        <v>656</v>
      </c>
      <c r="D227" s="68"/>
      <c r="E227" s="69">
        <v>0</v>
      </c>
      <c r="F227" s="69">
        <v>0</v>
      </c>
      <c r="G227" s="69">
        <v>0</v>
      </c>
      <c r="H227" s="69">
        <v>0</v>
      </c>
      <c r="I227" s="69">
        <v>0</v>
      </c>
      <c r="J227" s="69">
        <v>0</v>
      </c>
      <c r="K227" s="121"/>
      <c r="L227" s="121"/>
      <c r="M227" s="121"/>
      <c r="N227" s="121" t="s">
        <v>230</v>
      </c>
      <c r="O227" s="145"/>
      <c r="P227" s="145"/>
      <c r="Q227" s="145"/>
      <c r="R227" s="145"/>
      <c r="S227" s="145"/>
      <c r="T227" s="145"/>
      <c r="U227" s="121"/>
      <c r="V227" s="121"/>
      <c r="W227" s="121"/>
      <c r="X227" s="121"/>
      <c r="Y227" s="121"/>
      <c r="Z227" s="121"/>
      <c r="AA227" s="121" t="s">
        <v>633</v>
      </c>
      <c r="AB227" s="121" t="s">
        <v>648</v>
      </c>
      <c r="AC227" s="121"/>
      <c r="AD227" s="121"/>
      <c r="AE227" s="121"/>
      <c r="AF227" s="121"/>
      <c r="AG227" s="121"/>
      <c r="AH227" s="121"/>
      <c r="AI227" s="121"/>
    </row>
  </sheetData>
  <mergeCells count="6">
    <mergeCell ref="C215:D215"/>
    <mergeCell ref="C196:D196"/>
    <mergeCell ref="A5:D5"/>
    <mergeCell ref="A6:D6"/>
    <mergeCell ref="A7:D7"/>
    <mergeCell ref="A194:D194"/>
  </mergeCells>
  <conditionalFormatting sqref="E193:J193">
    <cfRule type="cellIs" dxfId="1" priority="1" operator="notEqual">
      <formula>0</formula>
    </cfRule>
  </conditionalFormatting>
  <dataValidations count="5">
    <dataValidation type="list" allowBlank="1" showErrorMessage="1" errorTitle="Expenditure Code" error="Please select a code from the drop-down list. Valid codes include:_x000a__x000a_i) Forecasts_x000a_ii) Budget forecasts_x000a_iii) Budget proposal_x000a_iv) Initial budget appropriations_x000a_v) Final budget appropriations_x000a_vi) Obligations_x000a_vii) Actual outlays" sqref="E6:J6">
      <formula1>"i) Forecasts,ii) Budget forecasts,iii) Budget proposal,iv) Initial budget appropriations,v) Final budget appropriations,vi) Obligations,vii) Actual outlays"</formula1>
    </dataValidation>
    <dataValidation operator="greaterThanOrEqual" allowBlank="1" showInputMessage="1" showErrorMessage="1" sqref="E193:J194"/>
    <dataValidation type="list" allowBlank="1" showInputMessage="1" showErrorMessage="1" errorTitle="Number of decimals" error="Please choose the number of decimals from the drop down menu" sqref="J2">
      <formula1>"0,1,2,3,4"</formula1>
    </dataValidation>
    <dataValidation type="list" allowBlank="1" showErrorMessage="1" errorTitle="Fiscal Year" error="Please choose the fiscal starting year from the drop-down list." sqref="E7:J7">
      <formula1>"Jan,Feb,Mar,Apr,May,Jun,Jul,Aug,Sep,Oct,Nov,Dec"</formula1>
    </dataValidation>
    <dataValidation type="decimal" operator="greaterThanOrEqual" allowBlank="1" showInputMessage="1" showErrorMessage="1" error="Only positive entries allowed." sqref="E8:J192 E195:J227">
      <formula1>0</formula1>
    </dataValidation>
  </dataValidations>
  <pageMargins left="0.74803149606299213" right="0.74803149606299213" top="0.53" bottom="0.39" header="0.51181102362204722" footer="0.38"/>
  <pageSetup paperSize="9" scale="61" fitToHeight="13" orientation="landscape" r:id="rId1"/>
  <headerFooter alignWithMargins="0"/>
  <rowBreaks count="1" manualBreakCount="1">
    <brk id="72"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run_checks">
                <anchor moveWithCells="1" sizeWithCells="1">
                  <from>
                    <xdr:col>8</xdr:col>
                    <xdr:colOff>28575</xdr:colOff>
                    <xdr:row>0</xdr:row>
                    <xdr:rowOff>85725</xdr:rowOff>
                  </from>
                  <to>
                    <xdr:col>9</xdr:col>
                    <xdr:colOff>0</xdr:colOff>
                    <xdr:row>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6" tint="-0.499984740745262"/>
  </sheetPr>
  <dimension ref="A1:AI227"/>
  <sheetViews>
    <sheetView showGridLines="0" zoomScaleNormal="100" zoomScaleSheetLayoutView="70" workbookViewId="0">
      <pane xSplit="4" ySplit="5" topLeftCell="E75" activePane="bottomRight" state="frozen"/>
      <selection activeCell="J5" sqref="J5"/>
      <selection pane="topRight" activeCell="J5" sqref="J5"/>
      <selection pane="bottomLeft" activeCell="J5" sqref="J5"/>
      <selection pane="bottomRight" activeCell="H96" sqref="H96:H97"/>
    </sheetView>
  </sheetViews>
  <sheetFormatPr defaultRowHeight="12.75" x14ac:dyDescent="0.2"/>
  <cols>
    <col min="1" max="3" width="2.140625" style="8" customWidth="1"/>
    <col min="4" max="4" width="60.7109375" style="8" customWidth="1"/>
    <col min="5" max="10" width="14.42578125" style="8" customWidth="1"/>
    <col min="11" max="12" width="9.42578125" style="8" customWidth="1"/>
    <col min="13" max="13" width="2.7109375" style="7" hidden="1" customWidth="1"/>
    <col min="14" max="14" width="9.42578125" style="8" hidden="1" customWidth="1"/>
    <col min="15" max="15" width="13.85546875" style="7" hidden="1" customWidth="1"/>
    <col min="16" max="25" width="9.140625" hidden="1" customWidth="1"/>
    <col min="26" max="26" width="8.85546875" hidden="1" customWidth="1"/>
    <col min="27" max="27" width="13.85546875" style="7" hidden="1" customWidth="1"/>
    <col min="28" max="28" width="60.85546875" hidden="1" customWidth="1"/>
    <col min="29" max="31" width="9.140625" customWidth="1"/>
  </cols>
  <sheetData>
    <row r="1" spans="1:35" s="194" customFormat="1" ht="15" x14ac:dyDescent="0.25">
      <c r="A1" s="48" t="s">
        <v>476</v>
      </c>
      <c r="B1" s="47"/>
      <c r="C1" s="47"/>
      <c r="D1" s="210"/>
      <c r="E1" s="131" t="s">
        <v>475</v>
      </c>
      <c r="F1" s="131"/>
      <c r="G1" s="3"/>
      <c r="H1" s="131"/>
      <c r="I1" s="131"/>
      <c r="J1" s="198" t="s">
        <v>231</v>
      </c>
      <c r="K1" s="199"/>
      <c r="L1" s="199"/>
      <c r="M1" s="200"/>
      <c r="N1" s="203" t="s">
        <v>233</v>
      </c>
      <c r="O1" s="113"/>
      <c r="P1" s="113"/>
      <c r="Q1" s="113"/>
      <c r="R1" s="113"/>
      <c r="S1" s="113"/>
      <c r="T1" s="113"/>
      <c r="U1" s="113"/>
      <c r="V1" s="113"/>
      <c r="W1" s="113"/>
      <c r="X1" s="113"/>
      <c r="Y1" s="113"/>
      <c r="Z1" s="113"/>
      <c r="AA1" s="208" t="s">
        <v>261</v>
      </c>
      <c r="AB1" s="113"/>
      <c r="AC1" s="113"/>
      <c r="AD1" s="113"/>
      <c r="AE1" s="113"/>
      <c r="AF1" s="113"/>
    </row>
    <row r="2" spans="1:35" s="194" customFormat="1" ht="15" x14ac:dyDescent="0.25">
      <c r="A2" s="49" t="s">
        <v>0</v>
      </c>
      <c r="B2" s="2"/>
      <c r="C2" s="2"/>
      <c r="D2" s="2"/>
      <c r="E2" s="130"/>
      <c r="F2" s="127" t="str">
        <f>+START!A4</f>
        <v>Country</v>
      </c>
      <c r="G2" s="3"/>
      <c r="H2" s="127"/>
      <c r="I2" s="130"/>
      <c r="J2" s="132">
        <v>3</v>
      </c>
      <c r="K2" s="199"/>
      <c r="L2" s="199"/>
      <c r="M2" s="200"/>
      <c r="N2" s="202"/>
      <c r="O2" s="113"/>
      <c r="P2" s="113" t="s">
        <v>228</v>
      </c>
      <c r="Q2" s="113"/>
      <c r="R2" s="113"/>
      <c r="S2" s="113"/>
      <c r="T2" s="113"/>
      <c r="U2" s="113"/>
      <c r="V2" s="113"/>
      <c r="W2" s="113"/>
      <c r="X2" s="113"/>
      <c r="Y2" s="113"/>
      <c r="Z2" s="113"/>
      <c r="AA2" s="208"/>
      <c r="AB2" s="113"/>
      <c r="AC2" s="113"/>
      <c r="AD2" s="113"/>
      <c r="AE2" s="113"/>
      <c r="AF2" s="113"/>
    </row>
    <row r="3" spans="1:35" s="194" customFormat="1" ht="6.75" customHeight="1" x14ac:dyDescent="0.2">
      <c r="A3" s="3"/>
      <c r="B3" s="3"/>
      <c r="C3" s="3"/>
      <c r="D3" s="3"/>
      <c r="E3" s="4"/>
      <c r="F3" s="4"/>
      <c r="G3" s="4"/>
      <c r="H3" s="4"/>
      <c r="I3" s="4"/>
      <c r="J3" s="4"/>
      <c r="K3" s="141"/>
      <c r="L3" s="141"/>
      <c r="M3" s="201"/>
      <c r="N3" s="206"/>
      <c r="O3" s="209"/>
      <c r="P3" s="113"/>
      <c r="Q3" s="113"/>
      <c r="R3" s="113"/>
      <c r="S3" s="113"/>
      <c r="T3" s="113"/>
      <c r="U3" s="113"/>
      <c r="V3" s="113"/>
      <c r="W3" s="113"/>
      <c r="X3" s="113"/>
      <c r="Y3" s="113"/>
      <c r="Z3" s="113"/>
      <c r="AA3" s="208"/>
      <c r="AB3" s="113"/>
      <c r="AC3" s="113"/>
      <c r="AD3" s="113"/>
      <c r="AE3" s="113"/>
      <c r="AF3" s="113"/>
    </row>
    <row r="4" spans="1:35" s="7" customFormat="1" x14ac:dyDescent="0.2">
      <c r="A4" s="89" t="s">
        <v>477</v>
      </c>
      <c r="B4" s="43"/>
      <c r="C4" s="43"/>
      <c r="D4" s="43"/>
      <c r="E4" s="44">
        <v>2015</v>
      </c>
      <c r="F4" s="44">
        <v>2016</v>
      </c>
      <c r="G4" s="44">
        <v>2017</v>
      </c>
      <c r="H4" s="44">
        <v>2018</v>
      </c>
      <c r="I4" s="44" t="s">
        <v>612</v>
      </c>
      <c r="J4" s="45" t="s">
        <v>662</v>
      </c>
      <c r="O4" s="7">
        <f t="shared" ref="O4:T4" si="0">E4</f>
        <v>2015</v>
      </c>
      <c r="P4" s="7">
        <f t="shared" si="0"/>
        <v>2016</v>
      </c>
      <c r="Q4" s="7">
        <f t="shared" si="0"/>
        <v>2017</v>
      </c>
      <c r="R4" s="7">
        <f t="shared" si="0"/>
        <v>2018</v>
      </c>
      <c r="S4" s="7" t="str">
        <f t="shared" si="0"/>
        <v>2019Est</v>
      </c>
      <c r="T4" s="7" t="str">
        <f t="shared" si="0"/>
        <v>2020Est</v>
      </c>
    </row>
    <row r="5" spans="1:35" s="7" customFormat="1" ht="23.25" customHeight="1" thickBot="1" x14ac:dyDescent="0.25">
      <c r="A5" s="238" t="s">
        <v>469</v>
      </c>
      <c r="B5" s="238"/>
      <c r="C5" s="238"/>
      <c r="D5" s="239"/>
      <c r="E5" s="9" t="s">
        <v>474</v>
      </c>
      <c r="F5" s="9" t="s">
        <v>474</v>
      </c>
      <c r="G5" s="9" t="s">
        <v>474</v>
      </c>
      <c r="H5" s="9" t="s">
        <v>474</v>
      </c>
      <c r="I5" s="9" t="s">
        <v>474</v>
      </c>
      <c r="J5" s="9" t="s">
        <v>474</v>
      </c>
      <c r="N5" s="88" t="s">
        <v>232</v>
      </c>
      <c r="O5" s="124">
        <f>VLOOKUP(J2,V7:W13,2,FALSE)</f>
        <v>1E-3</v>
      </c>
      <c r="P5" s="8"/>
    </row>
    <row r="6" spans="1:35" s="7" customFormat="1" ht="13.5" thickBot="1" x14ac:dyDescent="0.25">
      <c r="A6" s="240" t="s">
        <v>138</v>
      </c>
      <c r="B6" s="240"/>
      <c r="C6" s="240"/>
      <c r="D6" s="240"/>
      <c r="E6" s="154"/>
      <c r="F6" s="155"/>
      <c r="G6" s="155"/>
      <c r="H6" s="155"/>
      <c r="I6" s="155"/>
      <c r="J6" s="156"/>
      <c r="V6" s="129" t="s">
        <v>234</v>
      </c>
      <c r="W6" s="129" t="s">
        <v>232</v>
      </c>
    </row>
    <row r="7" spans="1:35" s="7" customFormat="1" ht="13.5" thickBot="1" x14ac:dyDescent="0.25">
      <c r="A7" s="240" t="s">
        <v>1</v>
      </c>
      <c r="B7" s="240"/>
      <c r="C7" s="240"/>
      <c r="D7" s="241"/>
      <c r="E7" s="90"/>
      <c r="F7" s="90"/>
      <c r="G7" s="90"/>
      <c r="H7" s="90"/>
      <c r="I7" s="90"/>
      <c r="J7" s="90"/>
      <c r="V7" s="128">
        <v>0</v>
      </c>
      <c r="W7" s="128">
        <v>1</v>
      </c>
    </row>
    <row r="8" spans="1:35" ht="20.100000000000001" customHeight="1" thickBot="1" x14ac:dyDescent="0.25">
      <c r="A8" s="10" t="s">
        <v>221</v>
      </c>
      <c r="B8" s="13"/>
      <c r="C8" s="13"/>
      <c r="D8" s="13"/>
      <c r="E8" s="35">
        <v>0</v>
      </c>
      <c r="F8" s="35">
        <v>0</v>
      </c>
      <c r="G8" s="35">
        <v>0</v>
      </c>
      <c r="H8" s="35">
        <v>0</v>
      </c>
      <c r="I8" s="35">
        <v>0</v>
      </c>
      <c r="J8" s="35">
        <v>0</v>
      </c>
      <c r="K8"/>
      <c r="L8"/>
      <c r="M8" s="151">
        <f>E9+E14+E31+E44+E51</f>
        <v>0</v>
      </c>
      <c r="N8" t="s">
        <v>229</v>
      </c>
      <c r="O8" t="b">
        <f>ROUND(ABS(E8-(E9+E14+E31+E44+E51)),$J$2)&lt;=$O$5</f>
        <v>1</v>
      </c>
      <c r="P8" t="b">
        <f t="shared" ref="P8:T8" si="1">ROUND(ABS(F8-(F9+F14+F31+F44+F51)),$J$2)&lt;=$O$5</f>
        <v>1</v>
      </c>
      <c r="Q8" t="b">
        <f t="shared" si="1"/>
        <v>1</v>
      </c>
      <c r="R8" t="b">
        <f t="shared" si="1"/>
        <v>1</v>
      </c>
      <c r="S8" t="b">
        <f t="shared" si="1"/>
        <v>1</v>
      </c>
      <c r="T8" t="b">
        <f t="shared" si="1"/>
        <v>1</v>
      </c>
      <c r="V8" s="137">
        <v>1</v>
      </c>
      <c r="W8" s="137">
        <v>0.1</v>
      </c>
      <c r="AA8" t="s">
        <v>262</v>
      </c>
      <c r="AB8" t="s">
        <v>502</v>
      </c>
      <c r="AI8" s="151"/>
    </row>
    <row r="9" spans="1:35" ht="12.95" customHeight="1" x14ac:dyDescent="0.2">
      <c r="A9" s="91"/>
      <c r="B9" s="14" t="s">
        <v>2</v>
      </c>
      <c r="C9" s="14"/>
      <c r="D9" s="15"/>
      <c r="E9" s="92">
        <v>0</v>
      </c>
      <c r="F9" s="92">
        <v>0</v>
      </c>
      <c r="G9" s="92">
        <v>0</v>
      </c>
      <c r="H9" s="92">
        <v>0</v>
      </c>
      <c r="I9" s="92">
        <v>0</v>
      </c>
      <c r="J9" s="92">
        <v>0</v>
      </c>
      <c r="K9"/>
      <c r="L9"/>
      <c r="M9" s="152">
        <f>SUM(E10:E13)</f>
        <v>0</v>
      </c>
      <c r="N9" s="95" t="s">
        <v>230</v>
      </c>
      <c r="O9" s="93" t="b">
        <f t="shared" ref="O9:T9" si="2">ROUND(ABS(E9-SUM(E10:E13)),$J$2)&lt;=$O$5</f>
        <v>1</v>
      </c>
      <c r="P9" s="93" t="b">
        <f t="shared" si="2"/>
        <v>1</v>
      </c>
      <c r="Q9" s="93" t="b">
        <f t="shared" si="2"/>
        <v>1</v>
      </c>
      <c r="R9" s="93" t="b">
        <f t="shared" si="2"/>
        <v>1</v>
      </c>
      <c r="S9" s="93" t="b">
        <f t="shared" si="2"/>
        <v>1</v>
      </c>
      <c r="T9" s="93" t="b">
        <f t="shared" si="2"/>
        <v>1</v>
      </c>
      <c r="U9" s="93"/>
      <c r="V9" s="138">
        <v>2</v>
      </c>
      <c r="W9" s="138">
        <v>0.01</v>
      </c>
      <c r="AA9" t="s">
        <v>263</v>
      </c>
      <c r="AB9" t="s">
        <v>503</v>
      </c>
      <c r="AI9" s="152"/>
    </row>
    <row r="10" spans="1:35" ht="12.95" customHeight="1" x14ac:dyDescent="0.2">
      <c r="A10" s="11"/>
      <c r="B10" s="21"/>
      <c r="C10" s="23" t="s">
        <v>3</v>
      </c>
      <c r="D10" s="50"/>
      <c r="E10" s="20">
        <v>0</v>
      </c>
      <c r="F10" s="20">
        <v>0</v>
      </c>
      <c r="G10" s="20">
        <v>0</v>
      </c>
      <c r="H10" s="20">
        <v>0</v>
      </c>
      <c r="I10" s="20">
        <v>0</v>
      </c>
      <c r="J10" s="20">
        <v>0</v>
      </c>
      <c r="K10"/>
      <c r="L10"/>
      <c r="M10"/>
      <c r="N10" s="95" t="s">
        <v>230</v>
      </c>
      <c r="O10"/>
      <c r="V10" s="137">
        <v>3</v>
      </c>
      <c r="W10" s="137">
        <v>1E-3</v>
      </c>
      <c r="AA10" t="s">
        <v>264</v>
      </c>
      <c r="AB10" t="s">
        <v>3</v>
      </c>
    </row>
    <row r="11" spans="1:35" ht="12.95" customHeight="1" x14ac:dyDescent="0.2">
      <c r="A11" s="11"/>
      <c r="B11" s="11"/>
      <c r="C11" s="23" t="s">
        <v>4</v>
      </c>
      <c r="D11" s="50"/>
      <c r="E11" s="20">
        <v>0</v>
      </c>
      <c r="F11" s="20">
        <v>0</v>
      </c>
      <c r="G11" s="20">
        <v>0</v>
      </c>
      <c r="H11" s="20">
        <v>0</v>
      </c>
      <c r="I11" s="20">
        <v>0</v>
      </c>
      <c r="J11" s="20">
        <v>0</v>
      </c>
      <c r="K11"/>
      <c r="L11"/>
      <c r="M11"/>
      <c r="N11" s="95" t="s">
        <v>230</v>
      </c>
      <c r="O11"/>
      <c r="V11" s="137">
        <v>4</v>
      </c>
      <c r="W11" s="137">
        <v>1E-4</v>
      </c>
      <c r="AA11" t="s">
        <v>265</v>
      </c>
      <c r="AB11" t="s">
        <v>4</v>
      </c>
    </row>
    <row r="12" spans="1:35" ht="12.95" customHeight="1" x14ac:dyDescent="0.2">
      <c r="A12" s="11"/>
      <c r="B12" s="11"/>
      <c r="C12" s="23" t="s">
        <v>5</v>
      </c>
      <c r="D12" s="50"/>
      <c r="E12" s="20">
        <v>0</v>
      </c>
      <c r="F12" s="20">
        <v>0</v>
      </c>
      <c r="G12" s="20">
        <v>0</v>
      </c>
      <c r="H12" s="20">
        <v>0</v>
      </c>
      <c r="I12" s="20">
        <v>0</v>
      </c>
      <c r="J12" s="20">
        <v>0</v>
      </c>
      <c r="K12"/>
      <c r="L12"/>
      <c r="M12"/>
      <c r="N12" s="95" t="s">
        <v>230</v>
      </c>
      <c r="O12"/>
      <c r="V12" s="137">
        <v>5</v>
      </c>
      <c r="W12" s="137">
        <v>1.0000000000000001E-5</v>
      </c>
      <c r="AA12" t="s">
        <v>266</v>
      </c>
      <c r="AB12" t="s">
        <v>5</v>
      </c>
    </row>
    <row r="13" spans="1:35" ht="12.95" customHeight="1" x14ac:dyDescent="0.2">
      <c r="A13" s="11"/>
      <c r="B13" s="22"/>
      <c r="C13" s="23" t="s">
        <v>137</v>
      </c>
      <c r="D13" s="50"/>
      <c r="E13" s="20">
        <v>0</v>
      </c>
      <c r="F13" s="20">
        <v>0</v>
      </c>
      <c r="G13" s="20">
        <v>0</v>
      </c>
      <c r="H13" s="20">
        <v>0</v>
      </c>
      <c r="I13" s="20">
        <v>0</v>
      </c>
      <c r="J13" s="20">
        <v>0</v>
      </c>
      <c r="K13"/>
      <c r="L13"/>
      <c r="M13"/>
      <c r="N13" s="95" t="s">
        <v>230</v>
      </c>
      <c r="O13"/>
      <c r="V13" s="137">
        <v>6</v>
      </c>
      <c r="W13" s="137">
        <v>9.9999999999999995E-7</v>
      </c>
      <c r="AA13" t="s">
        <v>267</v>
      </c>
      <c r="AB13" t="s">
        <v>137</v>
      </c>
    </row>
    <row r="14" spans="1:35" ht="12.95" customHeight="1" x14ac:dyDescent="0.2">
      <c r="A14" s="94"/>
      <c r="B14" s="16" t="s">
        <v>6</v>
      </c>
      <c r="C14" s="17"/>
      <c r="D14" s="18"/>
      <c r="E14" s="34">
        <v>0</v>
      </c>
      <c r="F14" s="34">
        <v>0</v>
      </c>
      <c r="G14" s="34">
        <v>0</v>
      </c>
      <c r="H14" s="34">
        <v>0</v>
      </c>
      <c r="I14" s="34">
        <v>0</v>
      </c>
      <c r="J14" s="34">
        <v>0</v>
      </c>
      <c r="K14"/>
      <c r="L14"/>
      <c r="M14" s="151">
        <f>E15+E19+E25+E30</f>
        <v>0</v>
      </c>
      <c r="N14" s="95" t="s">
        <v>230</v>
      </c>
      <c r="O14" s="93" t="b">
        <f t="shared" ref="O14:T14" si="3">ROUND(ABS(E14-(E15+E19+E25+E30)),$J$2)&lt;=$O$5</f>
        <v>1</v>
      </c>
      <c r="P14" s="93" t="b">
        <f t="shared" si="3"/>
        <v>1</v>
      </c>
      <c r="Q14" s="93" t="b">
        <f t="shared" si="3"/>
        <v>1</v>
      </c>
      <c r="R14" s="93" t="b">
        <f t="shared" si="3"/>
        <v>1</v>
      </c>
      <c r="S14" s="93" t="b">
        <f t="shared" si="3"/>
        <v>1</v>
      </c>
      <c r="T14" s="93" t="b">
        <f t="shared" si="3"/>
        <v>1</v>
      </c>
      <c r="U14" s="93"/>
      <c r="V14" s="93"/>
      <c r="W14" s="93"/>
      <c r="AA14" t="s">
        <v>268</v>
      </c>
      <c r="AB14" t="s">
        <v>504</v>
      </c>
      <c r="AI14" s="151"/>
    </row>
    <row r="15" spans="1:35" ht="12.95" customHeight="1" x14ac:dyDescent="0.2">
      <c r="A15" s="11"/>
      <c r="B15" s="21"/>
      <c r="C15" s="23" t="s">
        <v>7</v>
      </c>
      <c r="D15" s="50"/>
      <c r="E15" s="20">
        <v>0</v>
      </c>
      <c r="F15" s="20">
        <v>0</v>
      </c>
      <c r="G15" s="20">
        <v>0</v>
      </c>
      <c r="H15" s="20">
        <v>0</v>
      </c>
      <c r="I15" s="20">
        <v>0</v>
      </c>
      <c r="J15" s="20">
        <v>0</v>
      </c>
      <c r="K15"/>
      <c r="L15"/>
      <c r="M15" s="152">
        <f>SUM(E16:E18)</f>
        <v>0</v>
      </c>
      <c r="N15" s="95" t="s">
        <v>230</v>
      </c>
      <c r="O15" s="95" t="b">
        <f t="shared" ref="O15:T15" si="4">ROUND(ABS(E15-SUM(E16:E18)),$J$2)&lt;=$O$5</f>
        <v>1</v>
      </c>
      <c r="P15" s="95" t="b">
        <f t="shared" si="4"/>
        <v>1</v>
      </c>
      <c r="Q15" s="95" t="b">
        <f t="shared" si="4"/>
        <v>1</v>
      </c>
      <c r="R15" s="95" t="b">
        <f t="shared" si="4"/>
        <v>1</v>
      </c>
      <c r="S15" s="95" t="b">
        <f t="shared" si="4"/>
        <v>1</v>
      </c>
      <c r="T15" s="95" t="b">
        <f t="shared" si="4"/>
        <v>1</v>
      </c>
      <c r="U15" s="95"/>
      <c r="V15" s="95"/>
      <c r="W15" s="95"/>
      <c r="AA15" t="s">
        <v>269</v>
      </c>
      <c r="AB15" t="s">
        <v>7</v>
      </c>
      <c r="AI15" s="152"/>
    </row>
    <row r="16" spans="1:35" ht="12.95" customHeight="1" x14ac:dyDescent="0.2">
      <c r="A16" s="11"/>
      <c r="B16" s="11"/>
      <c r="C16" s="21"/>
      <c r="D16" s="50" t="s">
        <v>8</v>
      </c>
      <c r="E16" s="20">
        <v>0</v>
      </c>
      <c r="F16" s="20">
        <v>0</v>
      </c>
      <c r="G16" s="20">
        <v>0</v>
      </c>
      <c r="H16" s="20">
        <v>0</v>
      </c>
      <c r="I16" s="20">
        <v>0</v>
      </c>
      <c r="J16" s="20">
        <v>0</v>
      </c>
      <c r="K16"/>
      <c r="L16"/>
      <c r="M16"/>
      <c r="N16" s="95" t="s">
        <v>230</v>
      </c>
      <c r="O16" s="95"/>
      <c r="P16" s="95"/>
      <c r="Q16" s="95"/>
      <c r="R16" s="95"/>
      <c r="S16" s="95"/>
      <c r="T16" s="95"/>
      <c r="U16" s="95"/>
      <c r="V16" s="95"/>
      <c r="W16" s="95"/>
      <c r="AA16" t="s">
        <v>270</v>
      </c>
      <c r="AB16" t="s">
        <v>505</v>
      </c>
    </row>
    <row r="17" spans="1:35" ht="12.95" customHeight="1" x14ac:dyDescent="0.2">
      <c r="A17" s="11"/>
      <c r="B17" s="11"/>
      <c r="C17" s="11"/>
      <c r="D17" s="50" t="s">
        <v>9</v>
      </c>
      <c r="E17" s="20">
        <v>0</v>
      </c>
      <c r="F17" s="20">
        <v>0</v>
      </c>
      <c r="G17" s="20">
        <v>0</v>
      </c>
      <c r="H17" s="20">
        <v>0</v>
      </c>
      <c r="I17" s="20">
        <v>0</v>
      </c>
      <c r="J17" s="20">
        <v>0</v>
      </c>
      <c r="K17"/>
      <c r="L17"/>
      <c r="M17"/>
      <c r="N17" s="95" t="s">
        <v>230</v>
      </c>
      <c r="O17" s="95"/>
      <c r="P17" s="95"/>
      <c r="Q17" s="95"/>
      <c r="R17" s="95"/>
      <c r="S17" s="95"/>
      <c r="T17" s="95"/>
      <c r="U17" s="95"/>
      <c r="V17" s="95"/>
      <c r="W17" s="95"/>
      <c r="AA17" t="s">
        <v>271</v>
      </c>
      <c r="AB17" t="s">
        <v>506</v>
      </c>
    </row>
    <row r="18" spans="1:35" ht="12.95" customHeight="1" x14ac:dyDescent="0.2">
      <c r="A18" s="11"/>
      <c r="B18" s="11"/>
      <c r="C18" s="22"/>
      <c r="D18" s="50" t="s">
        <v>139</v>
      </c>
      <c r="E18" s="20">
        <v>0</v>
      </c>
      <c r="F18" s="20">
        <v>0</v>
      </c>
      <c r="G18" s="20">
        <v>0</v>
      </c>
      <c r="H18" s="20">
        <v>0</v>
      </c>
      <c r="I18" s="20">
        <v>0</v>
      </c>
      <c r="J18" s="20">
        <v>0</v>
      </c>
      <c r="K18"/>
      <c r="L18"/>
      <c r="M18"/>
      <c r="N18" s="95" t="s">
        <v>230</v>
      </c>
      <c r="O18" s="95"/>
      <c r="P18" s="95"/>
      <c r="Q18" s="95"/>
      <c r="R18" s="95"/>
      <c r="S18" s="95"/>
      <c r="T18" s="95"/>
      <c r="U18" s="95"/>
      <c r="V18" s="95"/>
      <c r="W18" s="95"/>
      <c r="AA18" t="s">
        <v>272</v>
      </c>
      <c r="AB18" t="s">
        <v>507</v>
      </c>
    </row>
    <row r="19" spans="1:35" ht="12.95" customHeight="1" x14ac:dyDescent="0.2">
      <c r="A19" s="11"/>
      <c r="B19" s="11"/>
      <c r="C19" s="23" t="s">
        <v>10</v>
      </c>
      <c r="D19" s="50"/>
      <c r="E19" s="20">
        <v>0</v>
      </c>
      <c r="F19" s="20">
        <v>0</v>
      </c>
      <c r="G19" s="20">
        <v>0</v>
      </c>
      <c r="H19" s="20">
        <v>0</v>
      </c>
      <c r="I19" s="20">
        <v>0</v>
      </c>
      <c r="J19" s="20">
        <v>0</v>
      </c>
      <c r="K19"/>
      <c r="L19"/>
      <c r="M19" s="152">
        <f>SUM(E20:E24)</f>
        <v>0</v>
      </c>
      <c r="N19" s="95" t="s">
        <v>230</v>
      </c>
      <c r="O19" s="95" t="b">
        <f t="shared" ref="O19:T19" si="5">ROUND(ABS(E19-SUM(E20:E24)),$J$2)&lt;=$O$5</f>
        <v>1</v>
      </c>
      <c r="P19" s="95" t="b">
        <f t="shared" si="5"/>
        <v>1</v>
      </c>
      <c r="Q19" s="95" t="b">
        <f t="shared" si="5"/>
        <v>1</v>
      </c>
      <c r="R19" s="95" t="b">
        <f t="shared" si="5"/>
        <v>1</v>
      </c>
      <c r="S19" s="95" t="b">
        <f t="shared" si="5"/>
        <v>1</v>
      </c>
      <c r="T19" s="95" t="b">
        <f t="shared" si="5"/>
        <v>1</v>
      </c>
      <c r="U19" s="95"/>
      <c r="V19" s="95"/>
      <c r="W19" s="95"/>
      <c r="AA19" t="s">
        <v>273</v>
      </c>
      <c r="AB19" t="s">
        <v>274</v>
      </c>
      <c r="AI19" s="152"/>
    </row>
    <row r="20" spans="1:35" ht="24" customHeight="1" x14ac:dyDescent="0.2">
      <c r="A20" s="11"/>
      <c r="B20" s="11"/>
      <c r="C20" s="21"/>
      <c r="D20" s="50" t="s">
        <v>129</v>
      </c>
      <c r="E20" s="20">
        <v>0</v>
      </c>
      <c r="F20" s="20">
        <v>0</v>
      </c>
      <c r="G20" s="20">
        <v>0</v>
      </c>
      <c r="H20" s="20">
        <v>0</v>
      </c>
      <c r="I20" s="20">
        <v>0</v>
      </c>
      <c r="J20" s="20">
        <v>0</v>
      </c>
      <c r="K20"/>
      <c r="L20"/>
      <c r="M20"/>
      <c r="N20" s="95" t="s">
        <v>230</v>
      </c>
      <c r="O20" s="95"/>
      <c r="P20" s="95"/>
      <c r="Q20" s="95"/>
      <c r="R20" s="95"/>
      <c r="S20" s="95"/>
      <c r="T20" s="95"/>
      <c r="U20" s="95"/>
      <c r="V20" s="95"/>
      <c r="W20" s="95"/>
      <c r="AA20" t="s">
        <v>275</v>
      </c>
      <c r="AB20" t="s">
        <v>508</v>
      </c>
    </row>
    <row r="21" spans="1:35" ht="12.95" customHeight="1" x14ac:dyDescent="0.2">
      <c r="A21" s="11"/>
      <c r="B21" s="11"/>
      <c r="C21" s="11"/>
      <c r="D21" s="50" t="s">
        <v>11</v>
      </c>
      <c r="E21" s="20">
        <v>0</v>
      </c>
      <c r="F21" s="20">
        <v>0</v>
      </c>
      <c r="G21" s="20">
        <v>0</v>
      </c>
      <c r="H21" s="20">
        <v>0</v>
      </c>
      <c r="I21" s="20">
        <v>0</v>
      </c>
      <c r="J21" s="20">
        <v>0</v>
      </c>
      <c r="K21"/>
      <c r="L21"/>
      <c r="M21"/>
      <c r="N21" s="95" t="s">
        <v>230</v>
      </c>
      <c r="O21" s="95"/>
      <c r="P21" s="95"/>
      <c r="Q21" s="95"/>
      <c r="R21" s="95"/>
      <c r="S21" s="95"/>
      <c r="T21" s="95"/>
      <c r="U21" s="95"/>
      <c r="V21" s="95"/>
      <c r="W21" s="95"/>
      <c r="AA21" t="s">
        <v>276</v>
      </c>
      <c r="AB21" t="s">
        <v>509</v>
      </c>
    </row>
    <row r="22" spans="1:35" ht="12.95" customHeight="1" x14ac:dyDescent="0.2">
      <c r="A22" s="11"/>
      <c r="B22" s="11"/>
      <c r="C22" s="11"/>
      <c r="D22" s="50" t="s">
        <v>12</v>
      </c>
      <c r="E22" s="20">
        <v>0</v>
      </c>
      <c r="F22" s="20">
        <v>0</v>
      </c>
      <c r="G22" s="20">
        <v>0</v>
      </c>
      <c r="H22" s="20">
        <v>0</v>
      </c>
      <c r="I22" s="20">
        <v>0</v>
      </c>
      <c r="J22" s="20">
        <v>0</v>
      </c>
      <c r="K22"/>
      <c r="L22"/>
      <c r="M22"/>
      <c r="N22" s="95" t="s">
        <v>230</v>
      </c>
      <c r="O22" s="95"/>
      <c r="P22" s="95"/>
      <c r="Q22" s="95"/>
      <c r="R22" s="95"/>
      <c r="S22" s="95"/>
      <c r="T22" s="95"/>
      <c r="U22" s="95"/>
      <c r="V22" s="95"/>
      <c r="W22" s="95"/>
      <c r="AA22" t="s">
        <v>277</v>
      </c>
      <c r="AB22" t="s">
        <v>510</v>
      </c>
    </row>
    <row r="23" spans="1:35" ht="12.95" customHeight="1" x14ac:dyDescent="0.2">
      <c r="A23" s="11"/>
      <c r="B23" s="11"/>
      <c r="C23" s="11"/>
      <c r="D23" s="50" t="s">
        <v>13</v>
      </c>
      <c r="E23" s="20">
        <v>0</v>
      </c>
      <c r="F23" s="20">
        <v>0</v>
      </c>
      <c r="G23" s="20">
        <v>0</v>
      </c>
      <c r="H23" s="20">
        <v>0</v>
      </c>
      <c r="I23" s="20">
        <v>0</v>
      </c>
      <c r="J23" s="20">
        <v>0</v>
      </c>
      <c r="K23"/>
      <c r="L23"/>
      <c r="M23"/>
      <c r="N23" s="95" t="s">
        <v>230</v>
      </c>
      <c r="O23" s="95"/>
      <c r="P23" s="95"/>
      <c r="Q23" s="95"/>
      <c r="R23" s="95"/>
      <c r="S23" s="95"/>
      <c r="T23" s="95"/>
      <c r="U23" s="95"/>
      <c r="V23" s="95"/>
      <c r="W23" s="95"/>
      <c r="AA23" t="s">
        <v>278</v>
      </c>
      <c r="AB23" t="s">
        <v>511</v>
      </c>
    </row>
    <row r="24" spans="1:35" ht="12.95" customHeight="1" x14ac:dyDescent="0.2">
      <c r="A24" s="11"/>
      <c r="B24" s="11"/>
      <c r="C24" s="22"/>
      <c r="D24" s="50" t="s">
        <v>140</v>
      </c>
      <c r="E24" s="20">
        <v>0</v>
      </c>
      <c r="F24" s="20">
        <v>0</v>
      </c>
      <c r="G24" s="20">
        <v>0</v>
      </c>
      <c r="H24" s="20">
        <v>0</v>
      </c>
      <c r="I24" s="20">
        <v>0</v>
      </c>
      <c r="J24" s="20">
        <v>0</v>
      </c>
      <c r="K24"/>
      <c r="L24"/>
      <c r="M24"/>
      <c r="N24" s="95" t="s">
        <v>230</v>
      </c>
      <c r="O24" s="95"/>
      <c r="P24" s="95"/>
      <c r="Q24" s="95"/>
      <c r="R24" s="95"/>
      <c r="S24" s="95"/>
      <c r="T24" s="95"/>
      <c r="U24" s="95"/>
      <c r="V24" s="95"/>
      <c r="W24" s="95"/>
      <c r="AA24" t="s">
        <v>279</v>
      </c>
      <c r="AB24" t="s">
        <v>512</v>
      </c>
    </row>
    <row r="25" spans="1:35" ht="12.95" customHeight="1" x14ac:dyDescent="0.2">
      <c r="A25" s="11"/>
      <c r="B25" s="11"/>
      <c r="C25" s="23" t="s">
        <v>14</v>
      </c>
      <c r="D25" s="50"/>
      <c r="E25" s="20">
        <v>0</v>
      </c>
      <c r="F25" s="20">
        <v>0</v>
      </c>
      <c r="G25" s="20">
        <v>0</v>
      </c>
      <c r="H25" s="20">
        <v>0</v>
      </c>
      <c r="I25" s="20">
        <v>0</v>
      </c>
      <c r="J25" s="20">
        <v>0</v>
      </c>
      <c r="K25"/>
      <c r="L25"/>
      <c r="M25" s="152">
        <f>SUM(E26:E29)</f>
        <v>0</v>
      </c>
      <c r="N25" s="95" t="s">
        <v>230</v>
      </c>
      <c r="O25" s="95" t="b">
        <f t="shared" ref="O25:T25" si="6">ROUND(ABS(E25-SUM(E26:E29)),$J$2)&lt;=$O$5</f>
        <v>1</v>
      </c>
      <c r="P25" s="95" t="b">
        <f t="shared" si="6"/>
        <v>1</v>
      </c>
      <c r="Q25" s="95" t="b">
        <f t="shared" si="6"/>
        <v>1</v>
      </c>
      <c r="R25" s="95" t="b">
        <f t="shared" si="6"/>
        <v>1</v>
      </c>
      <c r="S25" s="95" t="b">
        <f t="shared" si="6"/>
        <v>1</v>
      </c>
      <c r="T25" s="95" t="b">
        <f t="shared" si="6"/>
        <v>1</v>
      </c>
      <c r="U25" s="95"/>
      <c r="V25" s="95"/>
      <c r="W25" s="95"/>
      <c r="AA25" t="s">
        <v>280</v>
      </c>
      <c r="AB25" t="s">
        <v>513</v>
      </c>
      <c r="AI25" s="152"/>
    </row>
    <row r="26" spans="1:35" ht="12.95" customHeight="1" x14ac:dyDescent="0.2">
      <c r="A26" s="11"/>
      <c r="B26" s="11"/>
      <c r="C26" s="51"/>
      <c r="D26" s="50" t="s">
        <v>15</v>
      </c>
      <c r="E26" s="20">
        <v>0</v>
      </c>
      <c r="F26" s="20">
        <v>0</v>
      </c>
      <c r="G26" s="20">
        <v>0</v>
      </c>
      <c r="H26" s="20">
        <v>0</v>
      </c>
      <c r="I26" s="20">
        <v>0</v>
      </c>
      <c r="J26" s="20">
        <v>0</v>
      </c>
      <c r="K26"/>
      <c r="L26"/>
      <c r="M26"/>
      <c r="N26" s="95" t="s">
        <v>230</v>
      </c>
      <c r="O26" s="95"/>
      <c r="P26" s="95"/>
      <c r="Q26" s="95"/>
      <c r="R26" s="95"/>
      <c r="S26" s="95"/>
      <c r="T26" s="95"/>
      <c r="U26" s="95"/>
      <c r="V26" s="95"/>
      <c r="W26" s="95"/>
      <c r="AA26" t="s">
        <v>281</v>
      </c>
      <c r="AB26" t="s">
        <v>514</v>
      </c>
    </row>
    <row r="27" spans="1:35" ht="12.95" customHeight="1" x14ac:dyDescent="0.2">
      <c r="A27" s="11"/>
      <c r="B27" s="11"/>
      <c r="C27" s="52"/>
      <c r="D27" s="50" t="s">
        <v>16</v>
      </c>
      <c r="E27" s="20">
        <v>0</v>
      </c>
      <c r="F27" s="20">
        <v>0</v>
      </c>
      <c r="G27" s="20">
        <v>0</v>
      </c>
      <c r="H27" s="20">
        <v>0</v>
      </c>
      <c r="I27" s="20">
        <v>0</v>
      </c>
      <c r="J27" s="20">
        <v>0</v>
      </c>
      <c r="K27"/>
      <c r="L27"/>
      <c r="M27"/>
      <c r="N27" s="95" t="s">
        <v>230</v>
      </c>
      <c r="O27" s="95"/>
      <c r="P27" s="95"/>
      <c r="Q27" s="95"/>
      <c r="R27" s="95"/>
      <c r="S27" s="95"/>
      <c r="T27" s="95"/>
      <c r="U27" s="95"/>
      <c r="V27" s="95"/>
      <c r="W27" s="95"/>
      <c r="AA27" t="s">
        <v>282</v>
      </c>
      <c r="AB27" t="s">
        <v>515</v>
      </c>
    </row>
    <row r="28" spans="1:35" ht="12.95" customHeight="1" x14ac:dyDescent="0.2">
      <c r="A28" s="11"/>
      <c r="B28" s="11"/>
      <c r="C28" s="11"/>
      <c r="D28" s="50" t="s">
        <v>17</v>
      </c>
      <c r="E28" s="20">
        <v>0</v>
      </c>
      <c r="F28" s="20">
        <v>0</v>
      </c>
      <c r="G28" s="20">
        <v>0</v>
      </c>
      <c r="H28" s="20">
        <v>0</v>
      </c>
      <c r="I28" s="20">
        <v>0</v>
      </c>
      <c r="J28" s="20">
        <v>0</v>
      </c>
      <c r="K28"/>
      <c r="L28"/>
      <c r="M28"/>
      <c r="N28" s="95" t="s">
        <v>230</v>
      </c>
      <c r="O28" s="95"/>
      <c r="P28" s="95"/>
      <c r="Q28" s="95"/>
      <c r="R28" s="95"/>
      <c r="S28" s="95"/>
      <c r="T28" s="95"/>
      <c r="U28" s="95"/>
      <c r="V28" s="95"/>
      <c r="W28" s="95"/>
      <c r="AA28" t="s">
        <v>283</v>
      </c>
      <c r="AB28" t="s">
        <v>516</v>
      </c>
    </row>
    <row r="29" spans="1:35" ht="12.95" customHeight="1" x14ac:dyDescent="0.2">
      <c r="A29" s="11"/>
      <c r="B29" s="11"/>
      <c r="C29" s="22"/>
      <c r="D29" s="70" t="s">
        <v>141</v>
      </c>
      <c r="E29" s="20">
        <v>0</v>
      </c>
      <c r="F29" s="20">
        <v>0</v>
      </c>
      <c r="G29" s="20">
        <v>0</v>
      </c>
      <c r="H29" s="20">
        <v>0</v>
      </c>
      <c r="I29" s="20">
        <v>0</v>
      </c>
      <c r="J29" s="20">
        <v>0</v>
      </c>
      <c r="K29"/>
      <c r="L29"/>
      <c r="M29"/>
      <c r="N29" s="95" t="s">
        <v>230</v>
      </c>
      <c r="O29" s="95"/>
      <c r="P29" s="95"/>
      <c r="Q29" s="95"/>
      <c r="R29" s="95"/>
      <c r="S29" s="95"/>
      <c r="T29" s="95"/>
      <c r="U29" s="95"/>
      <c r="V29" s="95"/>
      <c r="W29" s="95"/>
      <c r="AA29" t="s">
        <v>284</v>
      </c>
      <c r="AB29" t="s">
        <v>517</v>
      </c>
    </row>
    <row r="30" spans="1:35" ht="12.95" customHeight="1" x14ac:dyDescent="0.2">
      <c r="A30" s="11"/>
      <c r="B30" s="22"/>
      <c r="C30" s="70" t="s">
        <v>142</v>
      </c>
      <c r="D30" s="50"/>
      <c r="E30" s="20">
        <v>0</v>
      </c>
      <c r="F30" s="20">
        <v>0</v>
      </c>
      <c r="G30" s="20">
        <v>0</v>
      </c>
      <c r="H30" s="20">
        <v>0</v>
      </c>
      <c r="I30" s="20">
        <v>0</v>
      </c>
      <c r="J30" s="20">
        <v>0</v>
      </c>
      <c r="K30"/>
      <c r="L30"/>
      <c r="M30"/>
      <c r="N30" s="95" t="s">
        <v>230</v>
      </c>
      <c r="O30" s="95"/>
      <c r="P30" s="95"/>
      <c r="Q30" s="95"/>
      <c r="R30" s="95"/>
      <c r="S30" s="95"/>
      <c r="T30" s="95"/>
      <c r="U30" s="95"/>
      <c r="V30" s="95"/>
      <c r="W30" s="95"/>
      <c r="AA30" t="s">
        <v>285</v>
      </c>
      <c r="AB30" t="s">
        <v>286</v>
      </c>
    </row>
    <row r="31" spans="1:35" ht="12.95" customHeight="1" x14ac:dyDescent="0.2">
      <c r="A31" s="91"/>
      <c r="B31" s="17" t="s">
        <v>18</v>
      </c>
      <c r="C31" s="17"/>
      <c r="D31" s="18"/>
      <c r="E31" s="34">
        <v>0</v>
      </c>
      <c r="F31" s="34">
        <v>0</v>
      </c>
      <c r="G31" s="34">
        <v>0</v>
      </c>
      <c r="H31" s="34">
        <v>0</v>
      </c>
      <c r="I31" s="34">
        <v>0</v>
      </c>
      <c r="J31" s="34">
        <v>0</v>
      </c>
      <c r="K31"/>
      <c r="L31"/>
      <c r="M31" s="151">
        <f>E32+E41+E42+E43</f>
        <v>0</v>
      </c>
      <c r="N31" s="95" t="s">
        <v>230</v>
      </c>
      <c r="O31" s="93" t="b">
        <f t="shared" ref="O31:T31" si="7">ROUND(ABS(E31-(E32+E41+E42+E43)),$J$2)&lt;=$O$5</f>
        <v>1</v>
      </c>
      <c r="P31" s="93" t="b">
        <f t="shared" si="7"/>
        <v>1</v>
      </c>
      <c r="Q31" s="93" t="b">
        <f t="shared" si="7"/>
        <v>1</v>
      </c>
      <c r="R31" s="93" t="b">
        <f t="shared" si="7"/>
        <v>1</v>
      </c>
      <c r="S31" s="93" t="b">
        <f t="shared" si="7"/>
        <v>1</v>
      </c>
      <c r="T31" s="93" t="b">
        <f t="shared" si="7"/>
        <v>1</v>
      </c>
      <c r="U31" s="93"/>
      <c r="V31" s="93"/>
      <c r="W31" s="93"/>
      <c r="AA31" t="s">
        <v>287</v>
      </c>
      <c r="AB31" t="s">
        <v>518</v>
      </c>
      <c r="AI31" s="151"/>
    </row>
    <row r="32" spans="1:35" ht="12.95" customHeight="1" x14ac:dyDescent="0.2">
      <c r="A32" s="11"/>
      <c r="B32" s="21"/>
      <c r="C32" s="23" t="s">
        <v>19</v>
      </c>
      <c r="D32" s="50"/>
      <c r="E32" s="20">
        <v>0</v>
      </c>
      <c r="F32" s="20">
        <v>0</v>
      </c>
      <c r="G32" s="20">
        <v>0</v>
      </c>
      <c r="H32" s="20">
        <v>0</v>
      </c>
      <c r="I32" s="20">
        <v>0</v>
      </c>
      <c r="J32" s="20">
        <v>0</v>
      </c>
      <c r="K32"/>
      <c r="L32"/>
      <c r="M32" s="152">
        <f>SUM(E33:E40)</f>
        <v>0</v>
      </c>
      <c r="N32" s="95" t="s">
        <v>230</v>
      </c>
      <c r="O32" s="114" t="b">
        <f t="shared" ref="O32:T32" si="8">ROUND(ABS(E32-SUM(E33:E40)),$J$2)&lt;=$O$5</f>
        <v>1</v>
      </c>
      <c r="P32" s="114" t="b">
        <f t="shared" si="8"/>
        <v>1</v>
      </c>
      <c r="Q32" s="114" t="b">
        <f t="shared" si="8"/>
        <v>1</v>
      </c>
      <c r="R32" s="114" t="b">
        <f t="shared" si="8"/>
        <v>1</v>
      </c>
      <c r="S32" s="114" t="b">
        <f t="shared" si="8"/>
        <v>1</v>
      </c>
      <c r="T32" s="114" t="b">
        <f t="shared" si="8"/>
        <v>1</v>
      </c>
      <c r="U32" s="95"/>
      <c r="V32" s="95"/>
      <c r="W32" s="95"/>
      <c r="AA32" t="s">
        <v>288</v>
      </c>
      <c r="AB32" t="s">
        <v>19</v>
      </c>
      <c r="AI32" s="152"/>
    </row>
    <row r="33" spans="1:35" ht="12.95" customHeight="1" x14ac:dyDescent="0.2">
      <c r="A33" s="11"/>
      <c r="B33" s="11"/>
      <c r="C33" s="21"/>
      <c r="D33" s="50" t="s">
        <v>20</v>
      </c>
      <c r="E33" s="20">
        <v>0</v>
      </c>
      <c r="F33" s="20">
        <v>0</v>
      </c>
      <c r="G33" s="20">
        <v>0</v>
      </c>
      <c r="H33" s="20">
        <v>0</v>
      </c>
      <c r="I33" s="20">
        <v>0</v>
      </c>
      <c r="J33" s="20">
        <v>0</v>
      </c>
      <c r="K33"/>
      <c r="L33"/>
      <c r="M33"/>
      <c r="N33" s="95" t="s">
        <v>230</v>
      </c>
      <c r="O33" s="95"/>
      <c r="P33" s="95"/>
      <c r="Q33" s="95"/>
      <c r="R33" s="95"/>
      <c r="S33" s="95"/>
      <c r="T33" s="95"/>
      <c r="U33" s="95"/>
      <c r="V33" s="95"/>
      <c r="W33" s="95"/>
      <c r="AA33" t="s">
        <v>289</v>
      </c>
      <c r="AB33" t="s">
        <v>519</v>
      </c>
    </row>
    <row r="34" spans="1:35" ht="12.95" customHeight="1" x14ac:dyDescent="0.2">
      <c r="A34" s="11"/>
      <c r="B34" s="11"/>
      <c r="C34" s="11"/>
      <c r="D34" s="50" t="s">
        <v>21</v>
      </c>
      <c r="E34" s="20">
        <v>0</v>
      </c>
      <c r="F34" s="20">
        <v>0</v>
      </c>
      <c r="G34" s="20">
        <v>0</v>
      </c>
      <c r="H34" s="20">
        <v>0</v>
      </c>
      <c r="I34" s="20">
        <v>0</v>
      </c>
      <c r="J34" s="20">
        <v>0</v>
      </c>
      <c r="K34"/>
      <c r="L34"/>
      <c r="M34"/>
      <c r="N34" s="95" t="s">
        <v>230</v>
      </c>
      <c r="O34" s="95"/>
      <c r="P34" s="95"/>
      <c r="Q34" s="95"/>
      <c r="R34" s="95"/>
      <c r="S34" s="95"/>
      <c r="T34" s="95"/>
      <c r="U34" s="95"/>
      <c r="V34" s="95"/>
      <c r="W34" s="95"/>
      <c r="AA34" t="s">
        <v>290</v>
      </c>
      <c r="AB34" t="s">
        <v>520</v>
      </c>
    </row>
    <row r="35" spans="1:35" ht="12.95" customHeight="1" x14ac:dyDescent="0.2">
      <c r="A35" s="11"/>
      <c r="B35" s="11"/>
      <c r="C35" s="11"/>
      <c r="D35" s="50" t="s">
        <v>22</v>
      </c>
      <c r="E35" s="20">
        <v>0</v>
      </c>
      <c r="F35" s="20">
        <v>0</v>
      </c>
      <c r="G35" s="20">
        <v>0</v>
      </c>
      <c r="H35" s="20">
        <v>0</v>
      </c>
      <c r="I35" s="20">
        <v>0</v>
      </c>
      <c r="J35" s="20">
        <v>0</v>
      </c>
      <c r="K35"/>
      <c r="L35"/>
      <c r="M35"/>
      <c r="N35" s="95" t="s">
        <v>230</v>
      </c>
      <c r="O35" s="95"/>
      <c r="P35" s="95"/>
      <c r="Q35" s="95"/>
      <c r="R35" s="95"/>
      <c r="S35" s="95"/>
      <c r="T35" s="95"/>
      <c r="U35" s="95"/>
      <c r="V35" s="95"/>
      <c r="W35" s="95"/>
      <c r="AA35" t="s">
        <v>291</v>
      </c>
      <c r="AB35" t="s">
        <v>521</v>
      </c>
    </row>
    <row r="36" spans="1:35" ht="12.95" customHeight="1" x14ac:dyDescent="0.2">
      <c r="A36" s="11"/>
      <c r="B36" s="11"/>
      <c r="C36" s="11"/>
      <c r="D36" s="50" t="s">
        <v>130</v>
      </c>
      <c r="E36" s="20">
        <v>0</v>
      </c>
      <c r="F36" s="20">
        <v>0</v>
      </c>
      <c r="G36" s="20">
        <v>0</v>
      </c>
      <c r="H36" s="20">
        <v>0</v>
      </c>
      <c r="I36" s="20">
        <v>0</v>
      </c>
      <c r="J36" s="20">
        <v>0</v>
      </c>
      <c r="K36"/>
      <c r="L36"/>
      <c r="M36"/>
      <c r="N36" s="95" t="s">
        <v>230</v>
      </c>
      <c r="O36" s="95"/>
      <c r="P36" s="95"/>
      <c r="Q36" s="95"/>
      <c r="R36" s="95"/>
      <c r="S36" s="95"/>
      <c r="T36" s="95"/>
      <c r="U36" s="95"/>
      <c r="V36" s="95"/>
      <c r="W36" s="95"/>
      <c r="AA36" t="s">
        <v>292</v>
      </c>
      <c r="AB36" t="s">
        <v>522</v>
      </c>
    </row>
    <row r="37" spans="1:35" ht="12.95" customHeight="1" x14ac:dyDescent="0.2">
      <c r="A37" s="11"/>
      <c r="B37" s="11"/>
      <c r="C37" s="11"/>
      <c r="D37" s="50" t="s">
        <v>23</v>
      </c>
      <c r="E37" s="20">
        <v>0</v>
      </c>
      <c r="F37" s="20">
        <v>0</v>
      </c>
      <c r="G37" s="20">
        <v>0</v>
      </c>
      <c r="H37" s="20">
        <v>0</v>
      </c>
      <c r="I37" s="20">
        <v>0</v>
      </c>
      <c r="J37" s="20">
        <v>0</v>
      </c>
      <c r="K37"/>
      <c r="L37"/>
      <c r="M37"/>
      <c r="N37" s="95" t="s">
        <v>230</v>
      </c>
      <c r="O37" s="95"/>
      <c r="P37" s="95"/>
      <c r="Q37" s="95"/>
      <c r="R37" s="95"/>
      <c r="S37" s="95"/>
      <c r="T37" s="95"/>
      <c r="U37" s="95"/>
      <c r="V37" s="95"/>
      <c r="W37" s="95"/>
      <c r="AA37" t="s">
        <v>293</v>
      </c>
      <c r="AB37" t="s">
        <v>523</v>
      </c>
    </row>
    <row r="38" spans="1:35" ht="12.95" customHeight="1" x14ac:dyDescent="0.2">
      <c r="A38" s="11"/>
      <c r="B38" s="11"/>
      <c r="C38" s="11"/>
      <c r="D38" s="50" t="s">
        <v>24</v>
      </c>
      <c r="E38" s="20">
        <v>0</v>
      </c>
      <c r="F38" s="20">
        <v>0</v>
      </c>
      <c r="G38" s="20">
        <v>0</v>
      </c>
      <c r="H38" s="20">
        <v>0</v>
      </c>
      <c r="I38" s="20">
        <v>0</v>
      </c>
      <c r="J38" s="20">
        <v>0</v>
      </c>
      <c r="K38"/>
      <c r="L38"/>
      <c r="M38"/>
      <c r="N38" s="95" t="s">
        <v>230</v>
      </c>
      <c r="O38" s="95"/>
      <c r="P38" s="95"/>
      <c r="Q38" s="95"/>
      <c r="R38" s="95"/>
      <c r="S38" s="95"/>
      <c r="T38" s="95"/>
      <c r="U38" s="95"/>
      <c r="V38" s="95"/>
      <c r="W38" s="95"/>
      <c r="AA38" t="s">
        <v>294</v>
      </c>
      <c r="AB38" t="s">
        <v>524</v>
      </c>
    </row>
    <row r="39" spans="1:35" ht="12.95" customHeight="1" x14ac:dyDescent="0.2">
      <c r="A39" s="11"/>
      <c r="B39" s="11"/>
      <c r="C39" s="11"/>
      <c r="D39" s="50" t="s">
        <v>25</v>
      </c>
      <c r="E39" s="20">
        <v>0</v>
      </c>
      <c r="F39" s="20">
        <v>0</v>
      </c>
      <c r="G39" s="20">
        <v>0</v>
      </c>
      <c r="H39" s="20">
        <v>0</v>
      </c>
      <c r="I39" s="20">
        <v>0</v>
      </c>
      <c r="J39" s="20">
        <v>0</v>
      </c>
      <c r="K39"/>
      <c r="L39"/>
      <c r="M39"/>
      <c r="N39" s="95" t="s">
        <v>230</v>
      </c>
      <c r="O39" s="95"/>
      <c r="P39" s="95"/>
      <c r="Q39" s="95"/>
      <c r="R39" s="95"/>
      <c r="S39" s="95"/>
      <c r="T39" s="95"/>
      <c r="U39" s="95"/>
      <c r="V39" s="95"/>
      <c r="W39" s="95"/>
      <c r="AA39" t="s">
        <v>295</v>
      </c>
      <c r="AB39" t="s">
        <v>525</v>
      </c>
    </row>
    <row r="40" spans="1:35" ht="12.95" customHeight="1" x14ac:dyDescent="0.2">
      <c r="A40" s="11"/>
      <c r="B40" s="11"/>
      <c r="C40" s="22"/>
      <c r="D40" s="70" t="s">
        <v>143</v>
      </c>
      <c r="E40" s="20">
        <v>0</v>
      </c>
      <c r="F40" s="20">
        <v>0</v>
      </c>
      <c r="G40" s="20">
        <v>0</v>
      </c>
      <c r="H40" s="20">
        <v>0</v>
      </c>
      <c r="I40" s="20">
        <v>0</v>
      </c>
      <c r="J40" s="20">
        <v>0</v>
      </c>
      <c r="K40"/>
      <c r="L40"/>
      <c r="M40"/>
      <c r="N40" s="95" t="s">
        <v>230</v>
      </c>
      <c r="O40" s="95"/>
      <c r="P40" s="95"/>
      <c r="Q40" s="95"/>
      <c r="R40" s="95"/>
      <c r="S40" s="95"/>
      <c r="T40" s="95"/>
      <c r="U40" s="95"/>
      <c r="V40" s="95"/>
      <c r="W40" s="95"/>
      <c r="AA40" t="s">
        <v>296</v>
      </c>
      <c r="AB40" t="s">
        <v>526</v>
      </c>
    </row>
    <row r="41" spans="1:35" ht="12.95" customHeight="1" x14ac:dyDescent="0.2">
      <c r="A41" s="11"/>
      <c r="B41" s="11"/>
      <c r="C41" s="23" t="s">
        <v>26</v>
      </c>
      <c r="D41" s="50"/>
      <c r="E41" s="20">
        <v>0</v>
      </c>
      <c r="F41" s="20">
        <v>0</v>
      </c>
      <c r="G41" s="20">
        <v>0</v>
      </c>
      <c r="H41" s="20">
        <v>0</v>
      </c>
      <c r="I41" s="20">
        <v>0</v>
      </c>
      <c r="J41" s="20">
        <v>0</v>
      </c>
      <c r="K41"/>
      <c r="L41"/>
      <c r="M41"/>
      <c r="N41" s="95" t="s">
        <v>230</v>
      </c>
      <c r="O41" s="95"/>
      <c r="P41" s="95"/>
      <c r="Q41" s="95"/>
      <c r="R41" s="95"/>
      <c r="S41" s="95"/>
      <c r="T41" s="95"/>
      <c r="U41" s="95"/>
      <c r="V41" s="95"/>
      <c r="W41" s="95"/>
      <c r="AA41" t="s">
        <v>297</v>
      </c>
      <c r="AB41" t="s">
        <v>26</v>
      </c>
    </row>
    <row r="42" spans="1:35" ht="12.95" customHeight="1" x14ac:dyDescent="0.2">
      <c r="A42" s="11"/>
      <c r="B42" s="11"/>
      <c r="C42" s="23" t="s">
        <v>27</v>
      </c>
      <c r="D42" s="50"/>
      <c r="E42" s="20">
        <v>0</v>
      </c>
      <c r="F42" s="20">
        <v>0</v>
      </c>
      <c r="G42" s="20">
        <v>0</v>
      </c>
      <c r="H42" s="20">
        <v>0</v>
      </c>
      <c r="I42" s="20">
        <v>0</v>
      </c>
      <c r="J42" s="20">
        <v>0</v>
      </c>
      <c r="K42"/>
      <c r="L42"/>
      <c r="M42"/>
      <c r="N42" s="95" t="s">
        <v>230</v>
      </c>
      <c r="O42" s="95"/>
      <c r="P42" s="95"/>
      <c r="Q42" s="95"/>
      <c r="R42" s="95"/>
      <c r="S42" s="95"/>
      <c r="T42" s="95"/>
      <c r="U42" s="95"/>
      <c r="V42" s="95"/>
      <c r="W42" s="95"/>
      <c r="AA42" t="s">
        <v>298</v>
      </c>
      <c r="AB42" t="s">
        <v>27</v>
      </c>
    </row>
    <row r="43" spans="1:35" ht="12.95" customHeight="1" x14ac:dyDescent="0.2">
      <c r="A43" s="11"/>
      <c r="B43" s="22"/>
      <c r="C43" s="70" t="s">
        <v>144</v>
      </c>
      <c r="D43" s="50"/>
      <c r="E43" s="20">
        <v>0</v>
      </c>
      <c r="F43" s="20">
        <v>0</v>
      </c>
      <c r="G43" s="20">
        <v>0</v>
      </c>
      <c r="H43" s="20">
        <v>0</v>
      </c>
      <c r="I43" s="20">
        <v>0</v>
      </c>
      <c r="J43" s="20">
        <v>0</v>
      </c>
      <c r="K43"/>
      <c r="L43"/>
      <c r="M43"/>
      <c r="N43" s="95" t="s">
        <v>230</v>
      </c>
      <c r="O43" s="95"/>
      <c r="P43" s="95"/>
      <c r="Q43" s="95"/>
      <c r="R43" s="95"/>
      <c r="S43" s="95"/>
      <c r="T43" s="95"/>
      <c r="U43" s="95"/>
      <c r="V43" s="95"/>
      <c r="W43" s="95"/>
      <c r="AA43" t="s">
        <v>299</v>
      </c>
      <c r="AB43" t="s">
        <v>527</v>
      </c>
    </row>
    <row r="44" spans="1:35" ht="12.95" customHeight="1" x14ac:dyDescent="0.2">
      <c r="A44" s="91"/>
      <c r="B44" s="19" t="s">
        <v>28</v>
      </c>
      <c r="C44" s="17"/>
      <c r="D44" s="18"/>
      <c r="E44" s="34">
        <v>0</v>
      </c>
      <c r="F44" s="34">
        <v>0</v>
      </c>
      <c r="G44" s="34">
        <v>0</v>
      </c>
      <c r="H44" s="34">
        <v>0</v>
      </c>
      <c r="I44" s="34">
        <v>0</v>
      </c>
      <c r="J44" s="34">
        <v>0</v>
      </c>
      <c r="K44"/>
      <c r="L44"/>
      <c r="M44" s="152">
        <f>SUM(E45:E50)</f>
        <v>0</v>
      </c>
      <c r="N44" s="95" t="s">
        <v>230</v>
      </c>
      <c r="O44" s="112" t="b">
        <f t="shared" ref="O44:T44" si="9">ROUND(ABS(E44-SUM(E45:E50)),$J$2)&lt;=$O$5</f>
        <v>1</v>
      </c>
      <c r="P44" s="112" t="b">
        <f t="shared" si="9"/>
        <v>1</v>
      </c>
      <c r="Q44" s="112" t="b">
        <f t="shared" si="9"/>
        <v>1</v>
      </c>
      <c r="R44" s="112" t="b">
        <f t="shared" si="9"/>
        <v>1</v>
      </c>
      <c r="S44" s="112" t="b">
        <f t="shared" si="9"/>
        <v>1</v>
      </c>
      <c r="T44" s="112" t="b">
        <f t="shared" si="9"/>
        <v>1</v>
      </c>
      <c r="U44" s="93"/>
      <c r="V44" s="93"/>
      <c r="W44" s="93"/>
      <c r="AA44" t="s">
        <v>300</v>
      </c>
      <c r="AB44" t="s">
        <v>28</v>
      </c>
      <c r="AI44" s="152"/>
    </row>
    <row r="45" spans="1:35" ht="12.95" customHeight="1" x14ac:dyDescent="0.2">
      <c r="A45" s="11"/>
      <c r="B45" s="21"/>
      <c r="C45" s="23" t="s">
        <v>29</v>
      </c>
      <c r="D45" s="50"/>
      <c r="E45" s="20">
        <v>0</v>
      </c>
      <c r="F45" s="20">
        <v>0</v>
      </c>
      <c r="G45" s="20">
        <v>0</v>
      </c>
      <c r="H45" s="20">
        <v>0</v>
      </c>
      <c r="I45" s="20">
        <v>0</v>
      </c>
      <c r="J45" s="20">
        <v>0</v>
      </c>
      <c r="K45"/>
      <c r="L45"/>
      <c r="M45"/>
      <c r="N45" s="95" t="s">
        <v>230</v>
      </c>
      <c r="O45" s="95"/>
      <c r="P45" s="95"/>
      <c r="Q45" s="95"/>
      <c r="R45" s="95"/>
      <c r="S45" s="95"/>
      <c r="T45" s="95"/>
      <c r="U45" s="95"/>
      <c r="V45" s="95"/>
      <c r="W45" s="95"/>
      <c r="AA45" t="s">
        <v>301</v>
      </c>
      <c r="AB45" t="s">
        <v>29</v>
      </c>
    </row>
    <row r="46" spans="1:35" ht="12.95" customHeight="1" x14ac:dyDescent="0.2">
      <c r="A46" s="11"/>
      <c r="B46" s="11"/>
      <c r="C46" s="23" t="s">
        <v>30</v>
      </c>
      <c r="D46" s="50"/>
      <c r="E46" s="20">
        <v>0</v>
      </c>
      <c r="F46" s="20">
        <v>0</v>
      </c>
      <c r="G46" s="20">
        <v>0</v>
      </c>
      <c r="H46" s="20">
        <v>0</v>
      </c>
      <c r="I46" s="20">
        <v>0</v>
      </c>
      <c r="J46" s="20">
        <v>0</v>
      </c>
      <c r="K46"/>
      <c r="L46"/>
      <c r="M46"/>
      <c r="N46" s="95" t="s">
        <v>230</v>
      </c>
      <c r="O46" s="95"/>
      <c r="P46" s="95"/>
      <c r="Q46" s="95"/>
      <c r="R46" s="95"/>
      <c r="S46" s="95"/>
      <c r="T46" s="95"/>
      <c r="U46" s="95"/>
      <c r="V46" s="95"/>
      <c r="W46" s="95"/>
      <c r="AA46" t="s">
        <v>302</v>
      </c>
      <c r="AB46" t="s">
        <v>30</v>
      </c>
    </row>
    <row r="47" spans="1:35" ht="12.95" customHeight="1" x14ac:dyDescent="0.2">
      <c r="A47" s="11"/>
      <c r="B47" s="11"/>
      <c r="C47" s="23" t="s">
        <v>31</v>
      </c>
      <c r="D47" s="50"/>
      <c r="E47" s="20">
        <v>0</v>
      </c>
      <c r="F47" s="20">
        <v>0</v>
      </c>
      <c r="G47" s="20">
        <v>0</v>
      </c>
      <c r="H47" s="20">
        <v>0</v>
      </c>
      <c r="I47" s="20">
        <v>0</v>
      </c>
      <c r="J47" s="20">
        <v>0</v>
      </c>
      <c r="K47"/>
      <c r="L47"/>
      <c r="M47"/>
      <c r="N47" s="95" t="s">
        <v>230</v>
      </c>
      <c r="O47" s="95"/>
      <c r="P47" s="95"/>
      <c r="Q47" s="95"/>
      <c r="R47" s="95"/>
      <c r="S47" s="95"/>
      <c r="T47" s="95"/>
      <c r="U47" s="95"/>
      <c r="V47" s="95"/>
      <c r="W47" s="95"/>
      <c r="AA47" t="s">
        <v>303</v>
      </c>
      <c r="AB47" t="s">
        <v>31</v>
      </c>
    </row>
    <row r="48" spans="1:35" ht="12.95" customHeight="1" x14ac:dyDescent="0.2">
      <c r="A48" s="11"/>
      <c r="B48" s="11"/>
      <c r="C48" s="70" t="s">
        <v>145</v>
      </c>
      <c r="D48" s="72"/>
      <c r="E48" s="73">
        <v>0</v>
      </c>
      <c r="F48" s="73">
        <v>0</v>
      </c>
      <c r="G48" s="73">
        <v>0</v>
      </c>
      <c r="H48" s="73">
        <v>0</v>
      </c>
      <c r="I48" s="73">
        <v>0</v>
      </c>
      <c r="J48" s="73">
        <v>0</v>
      </c>
      <c r="K48"/>
      <c r="L48"/>
      <c r="M48"/>
      <c r="N48" s="95" t="s">
        <v>230</v>
      </c>
      <c r="O48" s="95"/>
      <c r="P48" s="95"/>
      <c r="Q48" s="95"/>
      <c r="R48" s="95"/>
      <c r="S48" s="95"/>
      <c r="T48" s="95"/>
      <c r="U48" s="95"/>
      <c r="V48" s="95"/>
      <c r="W48" s="95"/>
      <c r="AA48" t="s">
        <v>304</v>
      </c>
      <c r="AB48" t="s">
        <v>145</v>
      </c>
    </row>
    <row r="49" spans="1:35" ht="12.95" customHeight="1" x14ac:dyDescent="0.2">
      <c r="A49" s="11"/>
      <c r="B49" s="11"/>
      <c r="C49" s="71" t="s">
        <v>146</v>
      </c>
      <c r="D49" s="72"/>
      <c r="E49" s="73">
        <v>0</v>
      </c>
      <c r="F49" s="73">
        <v>0</v>
      </c>
      <c r="G49" s="73">
        <v>0</v>
      </c>
      <c r="H49" s="73">
        <v>0</v>
      </c>
      <c r="I49" s="73">
        <v>0</v>
      </c>
      <c r="J49" s="73">
        <v>0</v>
      </c>
      <c r="K49"/>
      <c r="L49"/>
      <c r="M49"/>
      <c r="N49" s="95" t="s">
        <v>230</v>
      </c>
      <c r="O49" s="95"/>
      <c r="P49" s="95"/>
      <c r="Q49" s="95"/>
      <c r="R49" s="95"/>
      <c r="S49" s="95"/>
      <c r="T49" s="95"/>
      <c r="U49" s="95"/>
      <c r="V49" s="95"/>
      <c r="W49" s="95"/>
      <c r="AA49" t="s">
        <v>305</v>
      </c>
      <c r="AB49" t="s">
        <v>146</v>
      </c>
    </row>
    <row r="50" spans="1:35" ht="12.95" customHeight="1" x14ac:dyDescent="0.2">
      <c r="A50" s="11"/>
      <c r="B50" s="22"/>
      <c r="C50" s="75" t="s">
        <v>147</v>
      </c>
      <c r="D50" s="50"/>
      <c r="E50" s="20">
        <v>0</v>
      </c>
      <c r="F50" s="20">
        <v>0</v>
      </c>
      <c r="G50" s="20">
        <v>0</v>
      </c>
      <c r="H50" s="20">
        <v>0</v>
      </c>
      <c r="I50" s="20">
        <v>0</v>
      </c>
      <c r="J50" s="20">
        <v>0</v>
      </c>
      <c r="K50"/>
      <c r="L50"/>
      <c r="M50"/>
      <c r="N50" s="95" t="s">
        <v>230</v>
      </c>
      <c r="O50" s="95"/>
      <c r="P50" s="95"/>
      <c r="Q50" s="95"/>
      <c r="R50" s="95"/>
      <c r="S50" s="95"/>
      <c r="T50" s="95"/>
      <c r="U50" s="95"/>
      <c r="V50" s="95"/>
      <c r="W50" s="95"/>
      <c r="AA50" t="s">
        <v>306</v>
      </c>
      <c r="AB50" t="s">
        <v>147</v>
      </c>
    </row>
    <row r="51" spans="1:35" ht="12.95" customHeight="1" thickBot="1" x14ac:dyDescent="0.25">
      <c r="A51" s="91"/>
      <c r="B51" s="74" t="s">
        <v>148</v>
      </c>
      <c r="C51" s="97"/>
      <c r="D51" s="98"/>
      <c r="E51" s="99">
        <v>0</v>
      </c>
      <c r="F51" s="99">
        <v>0</v>
      </c>
      <c r="G51" s="99">
        <v>0</v>
      </c>
      <c r="H51" s="99">
        <v>0</v>
      </c>
      <c r="I51" s="99">
        <v>0</v>
      </c>
      <c r="J51" s="99">
        <v>0</v>
      </c>
      <c r="K51"/>
      <c r="L51"/>
      <c r="M51"/>
      <c r="N51" s="95" t="s">
        <v>230</v>
      </c>
      <c r="O51" s="93"/>
      <c r="P51" s="93"/>
      <c r="Q51" s="93"/>
      <c r="R51" s="93"/>
      <c r="S51" s="93"/>
      <c r="T51" s="93"/>
      <c r="U51" s="93"/>
      <c r="V51" s="93"/>
      <c r="W51" s="93"/>
      <c r="AA51" t="s">
        <v>307</v>
      </c>
      <c r="AB51" t="s">
        <v>148</v>
      </c>
    </row>
    <row r="52" spans="1:35" ht="20.100000000000001" customHeight="1" thickBot="1" x14ac:dyDescent="0.25">
      <c r="A52" s="10" t="s">
        <v>222</v>
      </c>
      <c r="B52" s="10"/>
      <c r="C52" s="10"/>
      <c r="D52" s="10"/>
      <c r="E52" s="35">
        <v>0</v>
      </c>
      <c r="F52" s="35">
        <v>0</v>
      </c>
      <c r="G52" s="35">
        <v>0</v>
      </c>
      <c r="H52" s="35">
        <v>0</v>
      </c>
      <c r="I52" s="35">
        <v>0</v>
      </c>
      <c r="J52" s="35">
        <v>0</v>
      </c>
      <c r="K52"/>
      <c r="L52"/>
      <c r="M52" s="151">
        <f>E53+E61+E67+E72</f>
        <v>0</v>
      </c>
      <c r="N52" s="95" t="s">
        <v>229</v>
      </c>
      <c r="O52" s="93" t="b">
        <f t="shared" ref="O52:T52" si="10">ROUND(ABS(E52-(E53+E61+E67+E72)),$J$2)&lt;=$O$5</f>
        <v>1</v>
      </c>
      <c r="P52" s="93" t="b">
        <f t="shared" si="10"/>
        <v>1</v>
      </c>
      <c r="Q52" s="93" t="b">
        <f t="shared" si="10"/>
        <v>1</v>
      </c>
      <c r="R52" s="93" t="b">
        <f t="shared" si="10"/>
        <v>1</v>
      </c>
      <c r="S52" s="93" t="b">
        <f t="shared" si="10"/>
        <v>1</v>
      </c>
      <c r="T52" s="93" t="b">
        <f t="shared" si="10"/>
        <v>1</v>
      </c>
      <c r="U52" s="93"/>
      <c r="V52" s="93"/>
      <c r="W52" s="93"/>
      <c r="AA52" t="s">
        <v>308</v>
      </c>
      <c r="AB52" t="s">
        <v>528</v>
      </c>
      <c r="AI52" s="151"/>
    </row>
    <row r="53" spans="1:35" ht="12.95" customHeight="1" x14ac:dyDescent="0.2">
      <c r="A53" s="100"/>
      <c r="B53" s="14" t="s">
        <v>32</v>
      </c>
      <c r="C53" s="14"/>
      <c r="D53" s="14"/>
      <c r="E53" s="92">
        <v>0</v>
      </c>
      <c r="F53" s="92">
        <v>0</v>
      </c>
      <c r="G53" s="92">
        <v>0</v>
      </c>
      <c r="H53" s="92">
        <v>0</v>
      </c>
      <c r="I53" s="92">
        <v>0</v>
      </c>
      <c r="J53" s="92">
        <v>0</v>
      </c>
      <c r="K53"/>
      <c r="L53"/>
      <c r="M53" s="152">
        <f>SUM(E54:E60)</f>
        <v>0</v>
      </c>
      <c r="N53" s="95" t="s">
        <v>230</v>
      </c>
      <c r="O53" s="93" t="b">
        <f t="shared" ref="O53:T53" si="11">ROUND(ABS(E53-SUM(E54:E60)),$J$2)&lt;=$O$5</f>
        <v>1</v>
      </c>
      <c r="P53" s="93" t="b">
        <f t="shared" si="11"/>
        <v>1</v>
      </c>
      <c r="Q53" s="93" t="b">
        <f t="shared" si="11"/>
        <v>1</v>
      </c>
      <c r="R53" s="93" t="b">
        <f t="shared" si="11"/>
        <v>1</v>
      </c>
      <c r="S53" s="93" t="b">
        <f t="shared" si="11"/>
        <v>1</v>
      </c>
      <c r="T53" s="93" t="b">
        <f t="shared" si="11"/>
        <v>1</v>
      </c>
      <c r="U53" s="93"/>
      <c r="V53" s="93"/>
      <c r="W53" s="93"/>
      <c r="AA53" t="s">
        <v>309</v>
      </c>
      <c r="AB53" t="s">
        <v>32</v>
      </c>
      <c r="AI53" s="152"/>
    </row>
    <row r="54" spans="1:35" ht="12.95" customHeight="1" x14ac:dyDescent="0.2">
      <c r="A54" s="12"/>
      <c r="B54" s="27"/>
      <c r="C54" s="23" t="s">
        <v>33</v>
      </c>
      <c r="D54" s="23"/>
      <c r="E54" s="20">
        <v>0</v>
      </c>
      <c r="F54" s="20">
        <v>0</v>
      </c>
      <c r="G54" s="20">
        <v>0</v>
      </c>
      <c r="H54" s="20">
        <v>0</v>
      </c>
      <c r="I54" s="20">
        <v>0</v>
      </c>
      <c r="J54" s="20">
        <v>0</v>
      </c>
      <c r="K54"/>
      <c r="L54"/>
      <c r="M54"/>
      <c r="N54" s="95" t="s">
        <v>230</v>
      </c>
      <c r="O54" s="95"/>
      <c r="P54" s="95"/>
      <c r="Q54" s="95"/>
      <c r="R54" s="95"/>
      <c r="S54" s="95"/>
      <c r="T54" s="95"/>
      <c r="U54" s="95"/>
      <c r="V54" s="95"/>
      <c r="W54" s="95"/>
      <c r="AA54" t="s">
        <v>310</v>
      </c>
      <c r="AB54" t="s">
        <v>33</v>
      </c>
    </row>
    <row r="55" spans="1:35" ht="12.95" customHeight="1" x14ac:dyDescent="0.2">
      <c r="A55" s="12"/>
      <c r="B55" s="28"/>
      <c r="C55" s="23" t="s">
        <v>34</v>
      </c>
      <c r="D55" s="23"/>
      <c r="E55" s="20">
        <v>0</v>
      </c>
      <c r="F55" s="20">
        <v>0</v>
      </c>
      <c r="G55" s="20">
        <v>0</v>
      </c>
      <c r="H55" s="20">
        <v>0</v>
      </c>
      <c r="I55" s="20">
        <v>0</v>
      </c>
      <c r="J55" s="20">
        <v>0</v>
      </c>
      <c r="K55"/>
      <c r="L55"/>
      <c r="M55"/>
      <c r="N55" s="95" t="s">
        <v>230</v>
      </c>
      <c r="O55" s="95"/>
      <c r="P55" s="95"/>
      <c r="Q55" s="95"/>
      <c r="R55" s="95"/>
      <c r="S55" s="95"/>
      <c r="T55" s="95"/>
      <c r="U55" s="95"/>
      <c r="V55" s="95"/>
      <c r="W55" s="95"/>
      <c r="AA55" t="s">
        <v>311</v>
      </c>
      <c r="AB55" t="s">
        <v>529</v>
      </c>
    </row>
    <row r="56" spans="1:35" ht="12.95" customHeight="1" x14ac:dyDescent="0.2">
      <c r="A56" s="12"/>
      <c r="B56" s="28"/>
      <c r="C56" s="23" t="s">
        <v>35</v>
      </c>
      <c r="D56" s="23"/>
      <c r="E56" s="20">
        <v>0</v>
      </c>
      <c r="F56" s="20">
        <v>0</v>
      </c>
      <c r="G56" s="20">
        <v>0</v>
      </c>
      <c r="H56" s="20">
        <v>0</v>
      </c>
      <c r="I56" s="20">
        <v>0</v>
      </c>
      <c r="J56" s="20">
        <v>0</v>
      </c>
      <c r="K56"/>
      <c r="L56"/>
      <c r="M56"/>
      <c r="N56" s="95" t="s">
        <v>230</v>
      </c>
      <c r="O56" s="95"/>
      <c r="P56" s="95"/>
      <c r="Q56" s="95"/>
      <c r="R56" s="95"/>
      <c r="S56" s="95"/>
      <c r="T56" s="95"/>
      <c r="U56" s="95"/>
      <c r="V56" s="95"/>
      <c r="W56" s="95"/>
      <c r="AA56" t="s">
        <v>312</v>
      </c>
      <c r="AB56" t="s">
        <v>35</v>
      </c>
    </row>
    <row r="57" spans="1:35" ht="12.95" customHeight="1" x14ac:dyDescent="0.2">
      <c r="A57" s="12"/>
      <c r="B57" s="28"/>
      <c r="C57" s="23" t="s">
        <v>36</v>
      </c>
      <c r="D57" s="23"/>
      <c r="E57" s="20">
        <v>0</v>
      </c>
      <c r="F57" s="20">
        <v>0</v>
      </c>
      <c r="G57" s="20">
        <v>0</v>
      </c>
      <c r="H57" s="20">
        <v>0</v>
      </c>
      <c r="I57" s="20">
        <v>0</v>
      </c>
      <c r="J57" s="20">
        <v>0</v>
      </c>
      <c r="K57"/>
      <c r="L57"/>
      <c r="M57"/>
      <c r="N57" s="95" t="s">
        <v>230</v>
      </c>
      <c r="O57" s="95"/>
      <c r="P57" s="95"/>
      <c r="Q57" s="95"/>
      <c r="R57" s="95"/>
      <c r="S57" s="95"/>
      <c r="T57" s="95"/>
      <c r="U57" s="95"/>
      <c r="V57" s="95"/>
      <c r="W57" s="95"/>
      <c r="AA57" t="s">
        <v>313</v>
      </c>
      <c r="AB57" t="s">
        <v>530</v>
      </c>
    </row>
    <row r="58" spans="1:35" ht="12.95" customHeight="1" x14ac:dyDescent="0.2">
      <c r="A58" s="12"/>
      <c r="B58" s="28"/>
      <c r="C58" s="23" t="s">
        <v>37</v>
      </c>
      <c r="D58" s="23"/>
      <c r="E58" s="20">
        <v>0</v>
      </c>
      <c r="F58" s="20">
        <v>0</v>
      </c>
      <c r="G58" s="20">
        <v>0</v>
      </c>
      <c r="H58" s="20">
        <v>0</v>
      </c>
      <c r="I58" s="20">
        <v>0</v>
      </c>
      <c r="J58" s="20">
        <v>0</v>
      </c>
      <c r="K58"/>
      <c r="L58"/>
      <c r="M58"/>
      <c r="N58" s="95" t="s">
        <v>230</v>
      </c>
      <c r="O58" s="95"/>
      <c r="P58" s="95"/>
      <c r="Q58" s="95"/>
      <c r="R58" s="95"/>
      <c r="S58" s="95"/>
      <c r="T58" s="95"/>
      <c r="U58" s="95"/>
      <c r="V58" s="95"/>
      <c r="W58" s="95"/>
      <c r="AA58" t="s">
        <v>314</v>
      </c>
      <c r="AB58" t="s">
        <v>37</v>
      </c>
    </row>
    <row r="59" spans="1:35" ht="12.95" customHeight="1" x14ac:dyDescent="0.2">
      <c r="A59" s="12"/>
      <c r="B59" s="28"/>
      <c r="C59" s="23" t="s">
        <v>38</v>
      </c>
      <c r="D59" s="23"/>
      <c r="E59" s="20">
        <v>0</v>
      </c>
      <c r="F59" s="20">
        <v>0</v>
      </c>
      <c r="G59" s="20">
        <v>0</v>
      </c>
      <c r="H59" s="20">
        <v>0</v>
      </c>
      <c r="I59" s="20">
        <v>0</v>
      </c>
      <c r="J59" s="20">
        <v>0</v>
      </c>
      <c r="K59"/>
      <c r="L59"/>
      <c r="M59"/>
      <c r="N59" s="95" t="s">
        <v>230</v>
      </c>
      <c r="O59" s="95"/>
      <c r="P59" s="95"/>
      <c r="Q59" s="95"/>
      <c r="R59" s="95"/>
      <c r="S59" s="95"/>
      <c r="T59" s="95"/>
      <c r="U59" s="95"/>
      <c r="V59" s="95"/>
      <c r="W59" s="95"/>
      <c r="AA59" t="s">
        <v>315</v>
      </c>
      <c r="AB59" t="s">
        <v>38</v>
      </c>
    </row>
    <row r="60" spans="1:35" ht="12.95" customHeight="1" x14ac:dyDescent="0.2">
      <c r="A60" s="12"/>
      <c r="B60" s="29"/>
      <c r="C60" s="70" t="s">
        <v>149</v>
      </c>
      <c r="D60" s="23"/>
      <c r="E60" s="20">
        <v>0</v>
      </c>
      <c r="F60" s="20">
        <v>0</v>
      </c>
      <c r="G60" s="20">
        <v>0</v>
      </c>
      <c r="H60" s="20">
        <v>0</v>
      </c>
      <c r="I60" s="20">
        <v>0</v>
      </c>
      <c r="J60" s="20">
        <v>0</v>
      </c>
      <c r="K60"/>
      <c r="L60"/>
      <c r="M60"/>
      <c r="N60" s="95" t="s">
        <v>230</v>
      </c>
      <c r="O60" s="95"/>
      <c r="P60" s="95"/>
      <c r="Q60" s="95"/>
      <c r="R60" s="95"/>
      <c r="S60" s="95"/>
      <c r="T60" s="95"/>
      <c r="U60" s="95"/>
      <c r="V60" s="95"/>
      <c r="W60" s="95"/>
      <c r="AA60" t="s">
        <v>316</v>
      </c>
      <c r="AB60" t="s">
        <v>149</v>
      </c>
    </row>
    <row r="61" spans="1:35" ht="12.95" customHeight="1" x14ac:dyDescent="0.2">
      <c r="A61" s="100"/>
      <c r="B61" s="17" t="s">
        <v>39</v>
      </c>
      <c r="C61" s="17"/>
      <c r="D61" s="17"/>
      <c r="E61" s="34">
        <v>0</v>
      </c>
      <c r="F61" s="34">
        <v>0</v>
      </c>
      <c r="G61" s="34">
        <v>0</v>
      </c>
      <c r="H61" s="34">
        <v>0</v>
      </c>
      <c r="I61" s="34">
        <v>0</v>
      </c>
      <c r="J61" s="34">
        <v>0</v>
      </c>
      <c r="K61"/>
      <c r="L61"/>
      <c r="M61" s="152">
        <f>SUM(E62:E66)</f>
        <v>0</v>
      </c>
      <c r="N61" s="95" t="s">
        <v>230</v>
      </c>
      <c r="O61" s="93" t="b">
        <f t="shared" ref="O61:T61" si="12">ROUND(ABS(E61-SUM(E62:E66)),$J$2)&lt;=$O$5</f>
        <v>1</v>
      </c>
      <c r="P61" s="93" t="b">
        <f t="shared" si="12"/>
        <v>1</v>
      </c>
      <c r="Q61" s="93" t="b">
        <f t="shared" si="12"/>
        <v>1</v>
      </c>
      <c r="R61" s="93" t="b">
        <f t="shared" si="12"/>
        <v>1</v>
      </c>
      <c r="S61" s="93" t="b">
        <f t="shared" si="12"/>
        <v>1</v>
      </c>
      <c r="T61" s="93" t="b">
        <f t="shared" si="12"/>
        <v>1</v>
      </c>
      <c r="U61" s="93"/>
      <c r="V61" s="93"/>
      <c r="W61" s="93"/>
      <c r="AA61" t="s">
        <v>317</v>
      </c>
      <c r="AB61" t="s">
        <v>39</v>
      </c>
      <c r="AI61" s="152"/>
    </row>
    <row r="62" spans="1:35" ht="12.95" customHeight="1" x14ac:dyDescent="0.2">
      <c r="A62" s="12"/>
      <c r="B62" s="71"/>
      <c r="C62" s="23" t="s">
        <v>40</v>
      </c>
      <c r="D62" s="23"/>
      <c r="E62" s="20">
        <v>0</v>
      </c>
      <c r="F62" s="20">
        <v>0</v>
      </c>
      <c r="G62" s="20">
        <v>0</v>
      </c>
      <c r="H62" s="20">
        <v>0</v>
      </c>
      <c r="I62" s="20">
        <v>0</v>
      </c>
      <c r="J62" s="20">
        <v>0</v>
      </c>
      <c r="K62"/>
      <c r="L62"/>
      <c r="M62"/>
      <c r="N62" s="95" t="s">
        <v>230</v>
      </c>
      <c r="O62" s="95"/>
      <c r="P62" s="95"/>
      <c r="Q62" s="95"/>
      <c r="R62" s="95"/>
      <c r="S62" s="95"/>
      <c r="T62" s="95"/>
      <c r="U62" s="95"/>
      <c r="V62" s="95"/>
      <c r="W62" s="95"/>
      <c r="AA62" t="s">
        <v>318</v>
      </c>
      <c r="AB62" t="s">
        <v>531</v>
      </c>
    </row>
    <row r="63" spans="1:35" ht="12.95" customHeight="1" x14ac:dyDescent="0.2">
      <c r="A63" s="12"/>
      <c r="B63" s="28"/>
      <c r="C63" s="23" t="s">
        <v>41</v>
      </c>
      <c r="D63" s="23"/>
      <c r="E63" s="20">
        <v>0</v>
      </c>
      <c r="F63" s="20">
        <v>0</v>
      </c>
      <c r="G63" s="20">
        <v>0</v>
      </c>
      <c r="H63" s="20">
        <v>0</v>
      </c>
      <c r="I63" s="20">
        <v>0</v>
      </c>
      <c r="J63" s="20">
        <v>0</v>
      </c>
      <c r="K63"/>
      <c r="L63"/>
      <c r="M63"/>
      <c r="N63" s="95" t="s">
        <v>230</v>
      </c>
      <c r="O63" s="95"/>
      <c r="P63" s="95"/>
      <c r="Q63" s="95"/>
      <c r="R63" s="95"/>
      <c r="S63" s="95"/>
      <c r="T63" s="95"/>
      <c r="U63" s="95"/>
      <c r="V63" s="95"/>
      <c r="W63" s="95"/>
      <c r="AA63" t="s">
        <v>319</v>
      </c>
      <c r="AB63" t="s">
        <v>41</v>
      </c>
    </row>
    <row r="64" spans="1:35" ht="12.95" customHeight="1" x14ac:dyDescent="0.2">
      <c r="A64" s="12"/>
      <c r="B64" s="28"/>
      <c r="C64" s="23" t="s">
        <v>150</v>
      </c>
      <c r="D64" s="23"/>
      <c r="E64" s="20">
        <v>0</v>
      </c>
      <c r="F64" s="20">
        <v>0</v>
      </c>
      <c r="G64" s="20">
        <v>0</v>
      </c>
      <c r="H64" s="20">
        <v>0</v>
      </c>
      <c r="I64" s="20">
        <v>0</v>
      </c>
      <c r="J64" s="20">
        <v>0</v>
      </c>
      <c r="K64"/>
      <c r="L64"/>
      <c r="M64"/>
      <c r="N64" s="95" t="s">
        <v>230</v>
      </c>
      <c r="O64" s="95"/>
      <c r="P64" s="95"/>
      <c r="Q64" s="95"/>
      <c r="R64" s="95"/>
      <c r="S64" s="95"/>
      <c r="T64" s="95"/>
      <c r="U64" s="95"/>
      <c r="V64" s="95"/>
      <c r="W64" s="95"/>
      <c r="AA64" t="s">
        <v>320</v>
      </c>
      <c r="AB64" t="s">
        <v>150</v>
      </c>
    </row>
    <row r="65" spans="1:35" ht="12.95" customHeight="1" x14ac:dyDescent="0.2">
      <c r="A65" s="12"/>
      <c r="B65" s="28"/>
      <c r="C65" s="23" t="s">
        <v>42</v>
      </c>
      <c r="D65" s="23"/>
      <c r="E65" s="20">
        <v>0</v>
      </c>
      <c r="F65" s="20">
        <v>0</v>
      </c>
      <c r="G65" s="20">
        <v>0</v>
      </c>
      <c r="H65" s="20">
        <v>0</v>
      </c>
      <c r="I65" s="20">
        <v>0</v>
      </c>
      <c r="J65" s="20">
        <v>0</v>
      </c>
      <c r="K65"/>
      <c r="L65"/>
      <c r="M65"/>
      <c r="N65" s="95" t="s">
        <v>230</v>
      </c>
      <c r="O65" s="95"/>
      <c r="P65" s="95"/>
      <c r="Q65" s="95"/>
      <c r="R65" s="95"/>
      <c r="S65" s="95"/>
      <c r="T65" s="95"/>
      <c r="U65" s="95"/>
      <c r="V65" s="95"/>
      <c r="W65" s="95"/>
      <c r="AA65" t="s">
        <v>321</v>
      </c>
      <c r="AB65" t="s">
        <v>42</v>
      </c>
    </row>
    <row r="66" spans="1:35" ht="12.95" customHeight="1" x14ac:dyDescent="0.2">
      <c r="A66" s="12"/>
      <c r="B66" s="29"/>
      <c r="C66" s="70" t="s">
        <v>151</v>
      </c>
      <c r="D66" s="23"/>
      <c r="E66" s="20">
        <v>0</v>
      </c>
      <c r="F66" s="20">
        <v>0</v>
      </c>
      <c r="G66" s="20">
        <v>0</v>
      </c>
      <c r="H66" s="20">
        <v>0</v>
      </c>
      <c r="I66" s="20">
        <v>0</v>
      </c>
      <c r="J66" s="20">
        <v>0</v>
      </c>
      <c r="K66"/>
      <c r="L66"/>
      <c r="M66"/>
      <c r="N66" s="95" t="s">
        <v>230</v>
      </c>
      <c r="O66" s="95"/>
      <c r="P66" s="95"/>
      <c r="Q66" s="95"/>
      <c r="R66" s="95"/>
      <c r="S66" s="95"/>
      <c r="T66" s="95"/>
      <c r="U66" s="95"/>
      <c r="V66" s="95"/>
      <c r="W66" s="95"/>
      <c r="AA66" t="s">
        <v>322</v>
      </c>
      <c r="AB66" t="s">
        <v>151</v>
      </c>
    </row>
    <row r="67" spans="1:35" ht="12.95" customHeight="1" x14ac:dyDescent="0.2">
      <c r="A67" s="100"/>
      <c r="B67" s="17" t="s">
        <v>235</v>
      </c>
      <c r="C67" s="17"/>
      <c r="D67" s="17"/>
      <c r="E67" s="34">
        <v>0</v>
      </c>
      <c r="F67" s="34">
        <v>0</v>
      </c>
      <c r="G67" s="34">
        <v>0</v>
      </c>
      <c r="H67" s="34">
        <v>0</v>
      </c>
      <c r="I67" s="34">
        <v>0</v>
      </c>
      <c r="J67" s="34">
        <v>0</v>
      </c>
      <c r="K67"/>
      <c r="L67"/>
      <c r="M67" s="152">
        <f>SUM(E68:E71)</f>
        <v>0</v>
      </c>
      <c r="N67" s="95" t="s">
        <v>230</v>
      </c>
      <c r="O67" s="93" t="b">
        <f t="shared" ref="O67:T67" si="13">ROUND(ABS(E67-SUM(E68:E71)),$J$2)&lt;=$O$5</f>
        <v>1</v>
      </c>
      <c r="P67" s="93" t="b">
        <f t="shared" si="13"/>
        <v>1</v>
      </c>
      <c r="Q67" s="93" t="b">
        <f t="shared" si="13"/>
        <v>1</v>
      </c>
      <c r="R67" s="93" t="b">
        <f t="shared" si="13"/>
        <v>1</v>
      </c>
      <c r="S67" s="93" t="b">
        <f t="shared" si="13"/>
        <v>1</v>
      </c>
      <c r="T67" s="93" t="b">
        <f t="shared" si="13"/>
        <v>1</v>
      </c>
      <c r="U67" s="93"/>
      <c r="V67" s="93"/>
      <c r="W67" s="93"/>
      <c r="AA67" t="s">
        <v>323</v>
      </c>
      <c r="AB67" t="s">
        <v>235</v>
      </c>
      <c r="AI67" s="152"/>
    </row>
    <row r="68" spans="1:35" ht="12.95" customHeight="1" x14ac:dyDescent="0.2">
      <c r="A68" s="12"/>
      <c r="B68" s="27"/>
      <c r="C68" s="23" t="s">
        <v>236</v>
      </c>
      <c r="D68" s="23"/>
      <c r="E68" s="20">
        <v>0</v>
      </c>
      <c r="F68" s="20">
        <v>0</v>
      </c>
      <c r="G68" s="20">
        <v>0</v>
      </c>
      <c r="H68" s="20">
        <v>0</v>
      </c>
      <c r="I68" s="20">
        <v>0</v>
      </c>
      <c r="J68" s="20">
        <v>0</v>
      </c>
      <c r="K68"/>
      <c r="L68"/>
      <c r="M68"/>
      <c r="N68" s="95" t="s">
        <v>230</v>
      </c>
      <c r="O68" s="95"/>
      <c r="P68" s="95"/>
      <c r="Q68" s="95"/>
      <c r="R68" s="95"/>
      <c r="S68" s="95"/>
      <c r="T68" s="95"/>
      <c r="U68" s="95"/>
      <c r="V68" s="95"/>
      <c r="W68" s="95"/>
      <c r="AA68" t="s">
        <v>324</v>
      </c>
      <c r="AB68" t="s">
        <v>236</v>
      </c>
    </row>
    <row r="69" spans="1:35" ht="12.95" customHeight="1" x14ac:dyDescent="0.2">
      <c r="A69" s="12"/>
      <c r="B69" s="28"/>
      <c r="C69" s="23" t="s">
        <v>237</v>
      </c>
      <c r="D69" s="23"/>
      <c r="E69" s="20">
        <v>0</v>
      </c>
      <c r="F69" s="20">
        <v>0</v>
      </c>
      <c r="G69" s="20">
        <v>0</v>
      </c>
      <c r="H69" s="20">
        <v>0</v>
      </c>
      <c r="I69" s="20">
        <v>0</v>
      </c>
      <c r="J69" s="20">
        <v>0</v>
      </c>
      <c r="K69"/>
      <c r="L69"/>
      <c r="M69"/>
      <c r="N69" s="95" t="s">
        <v>230</v>
      </c>
      <c r="O69" s="95"/>
      <c r="P69" s="95"/>
      <c r="Q69" s="95"/>
      <c r="R69" s="95"/>
      <c r="S69" s="95"/>
      <c r="T69" s="95"/>
      <c r="U69" s="95"/>
      <c r="V69" s="95"/>
      <c r="W69" s="95"/>
      <c r="AA69" t="s">
        <v>325</v>
      </c>
      <c r="AB69" t="s">
        <v>237</v>
      </c>
    </row>
    <row r="70" spans="1:35" ht="12.95" customHeight="1" x14ac:dyDescent="0.2">
      <c r="A70" s="12"/>
      <c r="B70" s="28"/>
      <c r="C70" s="23" t="s">
        <v>152</v>
      </c>
      <c r="D70" s="71"/>
      <c r="E70" s="73">
        <v>0</v>
      </c>
      <c r="F70" s="73">
        <v>0</v>
      </c>
      <c r="G70" s="73">
        <v>0</v>
      </c>
      <c r="H70" s="73">
        <v>0</v>
      </c>
      <c r="I70" s="73">
        <v>0</v>
      </c>
      <c r="J70" s="73">
        <v>0</v>
      </c>
      <c r="K70"/>
      <c r="L70"/>
      <c r="M70"/>
      <c r="N70" s="95" t="s">
        <v>230</v>
      </c>
      <c r="O70" s="95"/>
      <c r="P70" s="95"/>
      <c r="Q70" s="95"/>
      <c r="R70" s="95"/>
      <c r="S70" s="95"/>
      <c r="T70" s="95"/>
      <c r="U70" s="95"/>
      <c r="V70" s="95"/>
      <c r="W70" s="95"/>
      <c r="AA70" t="s">
        <v>326</v>
      </c>
      <c r="AB70" t="s">
        <v>532</v>
      </c>
    </row>
    <row r="71" spans="1:35" ht="12.95" customHeight="1" x14ac:dyDescent="0.2">
      <c r="A71" s="12"/>
      <c r="B71" s="29"/>
      <c r="C71" s="70" t="s">
        <v>238</v>
      </c>
      <c r="D71" s="71"/>
      <c r="E71" s="73">
        <v>0</v>
      </c>
      <c r="F71" s="73">
        <v>0</v>
      </c>
      <c r="G71" s="73">
        <v>0</v>
      </c>
      <c r="H71" s="73">
        <v>0</v>
      </c>
      <c r="I71" s="73">
        <v>0</v>
      </c>
      <c r="J71" s="73">
        <v>0</v>
      </c>
      <c r="K71"/>
      <c r="L71"/>
      <c r="M71"/>
      <c r="N71" s="95" t="s">
        <v>230</v>
      </c>
      <c r="O71" s="95"/>
      <c r="P71" s="95"/>
      <c r="Q71" s="95"/>
      <c r="R71" s="95"/>
      <c r="S71" s="95"/>
      <c r="T71" s="95"/>
      <c r="U71" s="95"/>
      <c r="V71" s="95"/>
      <c r="W71" s="95"/>
      <c r="AA71" t="s">
        <v>327</v>
      </c>
      <c r="AB71" t="s">
        <v>238</v>
      </c>
    </row>
    <row r="72" spans="1:35" ht="12.95" customHeight="1" thickBot="1" x14ac:dyDescent="0.25">
      <c r="A72" s="101"/>
      <c r="B72" s="74" t="s">
        <v>154</v>
      </c>
      <c r="C72" s="24"/>
      <c r="D72" s="24"/>
      <c r="E72" s="102">
        <v>0</v>
      </c>
      <c r="F72" s="102">
        <v>0</v>
      </c>
      <c r="G72" s="102">
        <v>0</v>
      </c>
      <c r="H72" s="103">
        <v>0</v>
      </c>
      <c r="I72" s="103">
        <v>0</v>
      </c>
      <c r="J72" s="103">
        <v>0</v>
      </c>
      <c r="K72"/>
      <c r="L72"/>
      <c r="M72"/>
      <c r="N72" s="95" t="s">
        <v>230</v>
      </c>
      <c r="O72" s="93"/>
      <c r="P72" s="93"/>
      <c r="Q72" s="93"/>
      <c r="R72" s="93"/>
      <c r="S72" s="93"/>
      <c r="T72" s="93"/>
      <c r="U72" s="93"/>
      <c r="V72" s="93"/>
      <c r="W72" s="93"/>
      <c r="AA72" t="s">
        <v>328</v>
      </c>
      <c r="AB72" t="s">
        <v>154</v>
      </c>
    </row>
    <row r="73" spans="1:35" ht="20.100000000000001" customHeight="1" thickBot="1" x14ac:dyDescent="0.25">
      <c r="A73" s="10" t="s">
        <v>223</v>
      </c>
      <c r="B73" s="10"/>
      <c r="C73" s="10"/>
      <c r="D73" s="10"/>
      <c r="E73" s="35">
        <v>0</v>
      </c>
      <c r="F73" s="35">
        <v>0</v>
      </c>
      <c r="G73" s="35">
        <v>0</v>
      </c>
      <c r="H73" s="35">
        <v>0</v>
      </c>
      <c r="I73" s="35">
        <v>0</v>
      </c>
      <c r="J73" s="35">
        <v>0</v>
      </c>
      <c r="K73"/>
      <c r="L73"/>
      <c r="M73" s="151">
        <f>E74+E79+E84+E90+E106+E112+E116+E117</f>
        <v>0</v>
      </c>
      <c r="N73" s="95" t="s">
        <v>229</v>
      </c>
      <c r="O73" s="93" t="b">
        <f t="shared" ref="O73:T73" si="14">ROUND(ABS(E73-(E74+E79+E84+E90+E106+E112+E116+E117)),$J$2)&lt;=$O$5</f>
        <v>1</v>
      </c>
      <c r="P73" s="93" t="b">
        <f t="shared" si="14"/>
        <v>1</v>
      </c>
      <c r="Q73" s="93" t="b">
        <f t="shared" si="14"/>
        <v>1</v>
      </c>
      <c r="R73" s="93" t="b">
        <f t="shared" si="14"/>
        <v>1</v>
      </c>
      <c r="S73" s="93" t="b">
        <f t="shared" si="14"/>
        <v>1</v>
      </c>
      <c r="T73" s="93" t="b">
        <f t="shared" si="14"/>
        <v>1</v>
      </c>
      <c r="U73" s="93"/>
      <c r="V73" s="93"/>
      <c r="W73" s="93"/>
      <c r="AA73" t="s">
        <v>329</v>
      </c>
      <c r="AB73" t="s">
        <v>533</v>
      </c>
      <c r="AI73" s="151"/>
    </row>
    <row r="74" spans="1:35" ht="12.95" customHeight="1" x14ac:dyDescent="0.2">
      <c r="A74" s="104"/>
      <c r="B74" s="14" t="s">
        <v>46</v>
      </c>
      <c r="C74" s="14"/>
      <c r="D74" s="14"/>
      <c r="E74" s="92">
        <v>0</v>
      </c>
      <c r="F74" s="92">
        <v>0</v>
      </c>
      <c r="G74" s="92">
        <v>0</v>
      </c>
      <c r="H74" s="92">
        <v>0</v>
      </c>
      <c r="I74" s="92">
        <v>0</v>
      </c>
      <c r="J74" s="92">
        <v>0</v>
      </c>
      <c r="K74"/>
      <c r="L74"/>
      <c r="M74" s="152">
        <f>SUM(E75:E78)</f>
        <v>0</v>
      </c>
      <c r="N74" s="95" t="s">
        <v>230</v>
      </c>
      <c r="O74" s="93" t="b">
        <f t="shared" ref="O74:T74" si="15">ROUND(ABS(E74-SUM(E75:E78)),$J$2)&lt;=$O$5</f>
        <v>1</v>
      </c>
      <c r="P74" s="93" t="b">
        <f t="shared" si="15"/>
        <v>1</v>
      </c>
      <c r="Q74" s="93" t="b">
        <f t="shared" si="15"/>
        <v>1</v>
      </c>
      <c r="R74" s="93" t="b">
        <f t="shared" si="15"/>
        <v>1</v>
      </c>
      <c r="S74" s="93" t="b">
        <f t="shared" si="15"/>
        <v>1</v>
      </c>
      <c r="T74" s="93" t="b">
        <f t="shared" si="15"/>
        <v>1</v>
      </c>
      <c r="U74" s="93"/>
      <c r="V74" s="93"/>
      <c r="W74" s="93"/>
      <c r="AA74" t="s">
        <v>330</v>
      </c>
      <c r="AB74" t="s">
        <v>46</v>
      </c>
      <c r="AI74" s="152"/>
    </row>
    <row r="75" spans="1:35" ht="12.95" customHeight="1" x14ac:dyDescent="0.2">
      <c r="A75" s="12"/>
      <c r="B75" s="27"/>
      <c r="C75" s="23" t="s">
        <v>47</v>
      </c>
      <c r="D75" s="23"/>
      <c r="E75" s="36">
        <v>0</v>
      </c>
      <c r="F75" s="36">
        <v>0</v>
      </c>
      <c r="G75" s="36">
        <v>0</v>
      </c>
      <c r="H75" s="20">
        <v>0</v>
      </c>
      <c r="I75" s="20">
        <v>0</v>
      </c>
      <c r="J75" s="20">
        <v>0</v>
      </c>
      <c r="K75"/>
      <c r="L75"/>
      <c r="M75"/>
      <c r="N75" s="95" t="s">
        <v>230</v>
      </c>
      <c r="O75" s="95"/>
      <c r="P75" s="95"/>
      <c r="Q75" s="95"/>
      <c r="R75" s="95"/>
      <c r="S75" s="95"/>
      <c r="T75" s="95"/>
      <c r="U75" s="95"/>
      <c r="V75" s="95"/>
      <c r="W75" s="95"/>
      <c r="AA75" t="s">
        <v>331</v>
      </c>
      <c r="AB75" t="s">
        <v>47</v>
      </c>
    </row>
    <row r="76" spans="1:35" ht="12.95" customHeight="1" x14ac:dyDescent="0.2">
      <c r="A76" s="12"/>
      <c r="B76" s="28"/>
      <c r="C76" s="23" t="s">
        <v>155</v>
      </c>
      <c r="D76" s="23"/>
      <c r="E76" s="36">
        <v>0</v>
      </c>
      <c r="F76" s="36">
        <v>0</v>
      </c>
      <c r="G76" s="36">
        <v>0</v>
      </c>
      <c r="H76" s="20">
        <v>0</v>
      </c>
      <c r="I76" s="20">
        <v>0</v>
      </c>
      <c r="J76" s="20">
        <v>0</v>
      </c>
      <c r="K76"/>
      <c r="L76"/>
      <c r="M76"/>
      <c r="N76" s="95" t="s">
        <v>230</v>
      </c>
      <c r="O76" s="95"/>
      <c r="P76" s="95"/>
      <c r="Q76" s="95"/>
      <c r="R76" s="95"/>
      <c r="S76" s="95"/>
      <c r="T76" s="95"/>
      <c r="U76" s="95"/>
      <c r="V76" s="95"/>
      <c r="W76" s="95"/>
      <c r="AA76" t="s">
        <v>332</v>
      </c>
      <c r="AB76" t="s">
        <v>534</v>
      </c>
    </row>
    <row r="77" spans="1:35" ht="12.95" customHeight="1" x14ac:dyDescent="0.2">
      <c r="A77" s="12"/>
      <c r="B77" s="28"/>
      <c r="C77" s="23" t="s">
        <v>48</v>
      </c>
      <c r="D77" s="23"/>
      <c r="E77" s="20">
        <v>0</v>
      </c>
      <c r="F77" s="20">
        <v>0</v>
      </c>
      <c r="G77" s="20">
        <v>0</v>
      </c>
      <c r="H77" s="20">
        <v>0</v>
      </c>
      <c r="I77" s="20">
        <v>0</v>
      </c>
      <c r="J77" s="20">
        <v>0</v>
      </c>
      <c r="K77"/>
      <c r="L77"/>
      <c r="M77"/>
      <c r="N77" s="95" t="s">
        <v>230</v>
      </c>
      <c r="O77" s="95"/>
      <c r="P77" s="95"/>
      <c r="Q77" s="95"/>
      <c r="R77" s="95"/>
      <c r="S77" s="95"/>
      <c r="T77" s="95"/>
      <c r="U77" s="95"/>
      <c r="V77" s="95"/>
      <c r="W77" s="95"/>
      <c r="AA77" t="s">
        <v>333</v>
      </c>
      <c r="AB77" t="s">
        <v>48</v>
      </c>
    </row>
    <row r="78" spans="1:35" ht="12.95" customHeight="1" x14ac:dyDescent="0.2">
      <c r="A78" s="12"/>
      <c r="B78" s="29"/>
      <c r="C78" s="70" t="s">
        <v>156</v>
      </c>
      <c r="D78" s="23"/>
      <c r="E78" s="20">
        <v>0</v>
      </c>
      <c r="F78" s="20">
        <v>0</v>
      </c>
      <c r="G78" s="20">
        <v>0</v>
      </c>
      <c r="H78" s="20">
        <v>0</v>
      </c>
      <c r="I78" s="20">
        <v>0</v>
      </c>
      <c r="J78" s="20">
        <v>0</v>
      </c>
      <c r="K78"/>
      <c r="L78"/>
      <c r="M78"/>
      <c r="N78" s="95" t="s">
        <v>230</v>
      </c>
      <c r="O78" s="95"/>
      <c r="P78" s="95"/>
      <c r="Q78" s="95"/>
      <c r="R78" s="95"/>
      <c r="S78" s="95"/>
      <c r="T78" s="95"/>
      <c r="U78" s="95"/>
      <c r="V78" s="95"/>
      <c r="W78" s="95"/>
      <c r="AA78" t="s">
        <v>334</v>
      </c>
      <c r="AB78" t="s">
        <v>156</v>
      </c>
    </row>
    <row r="79" spans="1:35" ht="12.95" customHeight="1" x14ac:dyDescent="0.2">
      <c r="A79" s="100"/>
      <c r="B79" s="17" t="s">
        <v>49</v>
      </c>
      <c r="C79" s="17"/>
      <c r="D79" s="17"/>
      <c r="E79" s="34">
        <v>0</v>
      </c>
      <c r="F79" s="34">
        <v>0</v>
      </c>
      <c r="G79" s="34">
        <v>0</v>
      </c>
      <c r="H79" s="34">
        <v>0</v>
      </c>
      <c r="I79" s="34">
        <v>0</v>
      </c>
      <c r="J79" s="34">
        <v>0</v>
      </c>
      <c r="K79"/>
      <c r="L79"/>
      <c r="M79" s="152">
        <f>SUM(E80:E83)</f>
        <v>0</v>
      </c>
      <c r="N79" s="95" t="s">
        <v>230</v>
      </c>
      <c r="O79" s="93" t="b">
        <f t="shared" ref="O79:T79" si="16">ROUND(ABS(E79-SUM(E80:E83)),$J$2)&lt;=$O$5</f>
        <v>1</v>
      </c>
      <c r="P79" s="93" t="b">
        <f t="shared" si="16"/>
        <v>1</v>
      </c>
      <c r="Q79" s="93" t="b">
        <f t="shared" si="16"/>
        <v>1</v>
      </c>
      <c r="R79" s="93" t="b">
        <f t="shared" si="16"/>
        <v>1</v>
      </c>
      <c r="S79" s="93" t="b">
        <f t="shared" si="16"/>
        <v>1</v>
      </c>
      <c r="T79" s="93" t="b">
        <f t="shared" si="16"/>
        <v>1</v>
      </c>
      <c r="U79" s="93"/>
      <c r="V79" s="93"/>
      <c r="W79" s="93"/>
      <c r="AA79" t="s">
        <v>335</v>
      </c>
      <c r="AB79" t="s">
        <v>49</v>
      </c>
      <c r="AI79" s="152"/>
    </row>
    <row r="80" spans="1:35" ht="12.95" customHeight="1" x14ac:dyDescent="0.2">
      <c r="A80" s="12"/>
      <c r="B80" s="31"/>
      <c r="C80" s="23" t="s">
        <v>50</v>
      </c>
      <c r="D80" s="23"/>
      <c r="E80" s="20">
        <v>0</v>
      </c>
      <c r="F80" s="20">
        <v>0</v>
      </c>
      <c r="G80" s="20">
        <v>0</v>
      </c>
      <c r="H80" s="20">
        <v>0</v>
      </c>
      <c r="I80" s="20">
        <v>0</v>
      </c>
      <c r="J80" s="20">
        <v>0</v>
      </c>
      <c r="K80"/>
      <c r="L80"/>
      <c r="M80"/>
      <c r="N80" s="95" t="s">
        <v>230</v>
      </c>
      <c r="O80" s="95"/>
      <c r="P80" s="95"/>
      <c r="Q80" s="95"/>
      <c r="R80" s="95"/>
      <c r="S80" s="95"/>
      <c r="T80" s="95"/>
      <c r="U80" s="95"/>
      <c r="V80" s="95"/>
      <c r="W80" s="95"/>
      <c r="AA80" t="s">
        <v>336</v>
      </c>
      <c r="AB80" t="s">
        <v>50</v>
      </c>
    </row>
    <row r="81" spans="1:35" ht="12.95" customHeight="1" x14ac:dyDescent="0.2">
      <c r="A81" s="12"/>
      <c r="B81" s="32"/>
      <c r="C81" s="23" t="s">
        <v>51</v>
      </c>
      <c r="D81" s="23"/>
      <c r="E81" s="20">
        <v>0</v>
      </c>
      <c r="F81" s="20">
        <v>0</v>
      </c>
      <c r="G81" s="20">
        <v>0</v>
      </c>
      <c r="H81" s="20">
        <v>0</v>
      </c>
      <c r="I81" s="20">
        <v>0</v>
      </c>
      <c r="J81" s="20">
        <v>0</v>
      </c>
      <c r="K81"/>
      <c r="L81"/>
      <c r="M81"/>
      <c r="N81" s="95" t="s">
        <v>230</v>
      </c>
      <c r="O81" s="95"/>
      <c r="P81" s="95"/>
      <c r="Q81" s="95"/>
      <c r="R81" s="95"/>
      <c r="S81" s="95"/>
      <c r="T81" s="95"/>
      <c r="U81" s="95"/>
      <c r="V81" s="95"/>
      <c r="W81" s="95"/>
      <c r="AA81" t="s">
        <v>337</v>
      </c>
      <c r="AB81" t="s">
        <v>535</v>
      </c>
    </row>
    <row r="82" spans="1:35" ht="12.95" customHeight="1" x14ac:dyDescent="0.2">
      <c r="A82" s="12"/>
      <c r="B82" s="32"/>
      <c r="C82" s="23" t="s">
        <v>52</v>
      </c>
      <c r="D82" s="23"/>
      <c r="E82" s="20">
        <v>0</v>
      </c>
      <c r="F82" s="20">
        <v>0</v>
      </c>
      <c r="G82" s="20">
        <v>0</v>
      </c>
      <c r="H82" s="20">
        <v>0</v>
      </c>
      <c r="I82" s="20">
        <v>0</v>
      </c>
      <c r="J82" s="20">
        <v>0</v>
      </c>
      <c r="K82"/>
      <c r="L82"/>
      <c r="M82"/>
      <c r="N82" s="95" t="s">
        <v>230</v>
      </c>
      <c r="O82" s="95"/>
      <c r="P82" s="95"/>
      <c r="Q82" s="95"/>
      <c r="R82" s="95"/>
      <c r="S82" s="95"/>
      <c r="T82" s="95"/>
      <c r="U82" s="95"/>
      <c r="V82" s="95"/>
      <c r="W82" s="95"/>
      <c r="AA82" t="s">
        <v>338</v>
      </c>
      <c r="AB82" t="s">
        <v>52</v>
      </c>
    </row>
    <row r="83" spans="1:35" ht="12.95" customHeight="1" x14ac:dyDescent="0.2">
      <c r="A83" s="12"/>
      <c r="B83" s="33"/>
      <c r="C83" s="70" t="s">
        <v>157</v>
      </c>
      <c r="D83" s="23"/>
      <c r="E83" s="20">
        <v>0</v>
      </c>
      <c r="F83" s="20">
        <v>0</v>
      </c>
      <c r="G83" s="20">
        <v>0</v>
      </c>
      <c r="H83" s="20">
        <v>0</v>
      </c>
      <c r="I83" s="20">
        <v>0</v>
      </c>
      <c r="J83" s="20">
        <v>0</v>
      </c>
      <c r="K83"/>
      <c r="L83"/>
      <c r="M83"/>
      <c r="N83" s="95" t="s">
        <v>230</v>
      </c>
      <c r="O83" s="95"/>
      <c r="P83" s="95"/>
      <c r="Q83" s="95"/>
      <c r="R83" s="95"/>
      <c r="S83" s="95"/>
      <c r="T83" s="95"/>
      <c r="U83" s="95"/>
      <c r="V83" s="95"/>
      <c r="W83" s="95"/>
      <c r="AA83" t="s">
        <v>339</v>
      </c>
      <c r="AB83" t="s">
        <v>157</v>
      </c>
    </row>
    <row r="84" spans="1:35" ht="12.95" customHeight="1" x14ac:dyDescent="0.2">
      <c r="A84" s="100"/>
      <c r="B84" s="17" t="s">
        <v>53</v>
      </c>
      <c r="C84" s="17"/>
      <c r="D84" s="17"/>
      <c r="E84" s="34">
        <v>0</v>
      </c>
      <c r="F84" s="34">
        <v>0</v>
      </c>
      <c r="G84" s="34">
        <v>0</v>
      </c>
      <c r="H84" s="34">
        <v>0</v>
      </c>
      <c r="I84" s="34">
        <v>0</v>
      </c>
      <c r="J84" s="34">
        <v>0</v>
      </c>
      <c r="K84"/>
      <c r="L84"/>
      <c r="M84" s="152">
        <f>SUM(E85:E89)</f>
        <v>0</v>
      </c>
      <c r="N84" s="95" t="s">
        <v>230</v>
      </c>
      <c r="O84" s="93" t="b">
        <f t="shared" ref="O84:T84" si="17">ROUND(ABS(E84-SUM(E85:E89)),$J$2)&lt;=$O$5</f>
        <v>1</v>
      </c>
      <c r="P84" s="93" t="b">
        <f t="shared" si="17"/>
        <v>1</v>
      </c>
      <c r="Q84" s="93" t="b">
        <f t="shared" si="17"/>
        <v>1</v>
      </c>
      <c r="R84" s="93" t="b">
        <f t="shared" si="17"/>
        <v>1</v>
      </c>
      <c r="S84" s="93" t="b">
        <f t="shared" si="17"/>
        <v>1</v>
      </c>
      <c r="T84" s="93" t="b">
        <f t="shared" si="17"/>
        <v>1</v>
      </c>
      <c r="U84" s="93"/>
      <c r="V84" s="93"/>
      <c r="W84" s="93"/>
      <c r="AA84" t="s">
        <v>340</v>
      </c>
      <c r="AB84" t="s">
        <v>536</v>
      </c>
      <c r="AI84" s="152"/>
    </row>
    <row r="85" spans="1:35" ht="12.95" customHeight="1" x14ac:dyDescent="0.2">
      <c r="A85" s="12"/>
      <c r="B85" s="27"/>
      <c r="C85" s="23" t="s">
        <v>54</v>
      </c>
      <c r="D85" s="23"/>
      <c r="E85" s="36">
        <v>0</v>
      </c>
      <c r="F85" s="36">
        <v>0</v>
      </c>
      <c r="G85" s="36">
        <v>0</v>
      </c>
      <c r="H85" s="20">
        <v>0</v>
      </c>
      <c r="I85" s="20">
        <v>0</v>
      </c>
      <c r="J85" s="20">
        <v>0</v>
      </c>
      <c r="K85"/>
      <c r="L85"/>
      <c r="M85"/>
      <c r="N85" s="95" t="s">
        <v>230</v>
      </c>
      <c r="O85" s="95"/>
      <c r="P85" s="95"/>
      <c r="Q85" s="95"/>
      <c r="R85" s="95"/>
      <c r="S85" s="95"/>
      <c r="T85" s="95"/>
      <c r="U85" s="95"/>
      <c r="V85" s="95"/>
      <c r="W85" s="95"/>
      <c r="AA85" t="s">
        <v>341</v>
      </c>
      <c r="AB85" t="s">
        <v>54</v>
      </c>
    </row>
    <row r="86" spans="1:35" ht="12.95" customHeight="1" x14ac:dyDescent="0.2">
      <c r="A86" s="12"/>
      <c r="B86" s="28"/>
      <c r="C86" s="23" t="s">
        <v>55</v>
      </c>
      <c r="D86" s="23"/>
      <c r="E86" s="36">
        <v>0</v>
      </c>
      <c r="F86" s="36">
        <v>0</v>
      </c>
      <c r="G86" s="36">
        <v>0</v>
      </c>
      <c r="H86" s="20">
        <v>0</v>
      </c>
      <c r="I86" s="20">
        <v>0</v>
      </c>
      <c r="J86" s="20">
        <v>0</v>
      </c>
      <c r="K86"/>
      <c r="L86"/>
      <c r="M86"/>
      <c r="N86" s="95" t="s">
        <v>230</v>
      </c>
      <c r="O86" s="95"/>
      <c r="P86" s="95"/>
      <c r="Q86" s="95"/>
      <c r="R86" s="95"/>
      <c r="S86" s="95"/>
      <c r="T86" s="95"/>
      <c r="U86" s="95"/>
      <c r="V86" s="95"/>
      <c r="W86" s="95"/>
      <c r="AA86" t="s">
        <v>342</v>
      </c>
      <c r="AB86" t="s">
        <v>55</v>
      </c>
    </row>
    <row r="87" spans="1:35" ht="12.95" customHeight="1" x14ac:dyDescent="0.2">
      <c r="A87" s="12"/>
      <c r="B87" s="28"/>
      <c r="C87" s="23" t="s">
        <v>56</v>
      </c>
      <c r="D87" s="23"/>
      <c r="E87" s="20">
        <v>0</v>
      </c>
      <c r="F87" s="20">
        <v>0</v>
      </c>
      <c r="G87" s="20">
        <v>0</v>
      </c>
      <c r="H87" s="20">
        <v>0</v>
      </c>
      <c r="I87" s="20">
        <v>0</v>
      </c>
      <c r="J87" s="20">
        <v>0</v>
      </c>
      <c r="K87"/>
      <c r="L87"/>
      <c r="M87"/>
      <c r="N87" s="95" t="s">
        <v>230</v>
      </c>
      <c r="O87" s="95"/>
      <c r="P87" s="95"/>
      <c r="Q87" s="95"/>
      <c r="R87" s="95"/>
      <c r="S87" s="95"/>
      <c r="T87" s="95"/>
      <c r="U87" s="95"/>
      <c r="V87" s="95"/>
      <c r="W87" s="95"/>
      <c r="AA87" t="s">
        <v>343</v>
      </c>
      <c r="AB87" t="s">
        <v>56</v>
      </c>
    </row>
    <row r="88" spans="1:35" ht="12.95" customHeight="1" x14ac:dyDescent="0.2">
      <c r="A88" s="12"/>
      <c r="B88" s="28"/>
      <c r="C88" s="23" t="s">
        <v>57</v>
      </c>
      <c r="D88" s="23"/>
      <c r="E88" s="36">
        <v>0</v>
      </c>
      <c r="F88" s="36">
        <v>0</v>
      </c>
      <c r="G88" s="36">
        <v>0</v>
      </c>
      <c r="H88" s="36">
        <v>0</v>
      </c>
      <c r="I88" s="36">
        <v>0</v>
      </c>
      <c r="J88" s="36">
        <v>0</v>
      </c>
      <c r="K88"/>
      <c r="L88"/>
      <c r="M88"/>
      <c r="N88" s="95" t="s">
        <v>230</v>
      </c>
      <c r="O88" s="95"/>
      <c r="P88" s="95"/>
      <c r="Q88" s="95"/>
      <c r="R88" s="95"/>
      <c r="S88" s="95"/>
      <c r="T88" s="95"/>
      <c r="U88" s="95"/>
      <c r="V88" s="95"/>
      <c r="W88" s="95"/>
      <c r="AA88" t="s">
        <v>344</v>
      </c>
      <c r="AB88" t="s">
        <v>57</v>
      </c>
    </row>
    <row r="89" spans="1:35" ht="12.95" customHeight="1" x14ac:dyDescent="0.2">
      <c r="A89" s="12"/>
      <c r="B89" s="29"/>
      <c r="C89" s="70" t="s">
        <v>158</v>
      </c>
      <c r="D89" s="23"/>
      <c r="E89" s="36">
        <v>0</v>
      </c>
      <c r="F89" s="36">
        <v>0</v>
      </c>
      <c r="G89" s="36">
        <v>0</v>
      </c>
      <c r="H89" s="36">
        <v>0</v>
      </c>
      <c r="I89" s="36">
        <v>0</v>
      </c>
      <c r="J89" s="36">
        <v>0</v>
      </c>
      <c r="K89"/>
      <c r="L89"/>
      <c r="M89"/>
      <c r="N89" s="95" t="s">
        <v>230</v>
      </c>
      <c r="O89" s="95"/>
      <c r="P89" s="95"/>
      <c r="Q89" s="95"/>
      <c r="R89" s="95"/>
      <c r="S89" s="95"/>
      <c r="T89" s="95"/>
      <c r="U89" s="95"/>
      <c r="V89" s="95"/>
      <c r="W89" s="95"/>
      <c r="AA89" t="s">
        <v>345</v>
      </c>
      <c r="AB89" t="s">
        <v>158</v>
      </c>
    </row>
    <row r="90" spans="1:35" ht="12.95" customHeight="1" x14ac:dyDescent="0.2">
      <c r="A90" s="100"/>
      <c r="B90" s="17" t="s">
        <v>159</v>
      </c>
      <c r="C90" s="17"/>
      <c r="D90" s="17"/>
      <c r="E90" s="105">
        <v>0</v>
      </c>
      <c r="F90" s="105">
        <v>0</v>
      </c>
      <c r="G90" s="105">
        <v>0</v>
      </c>
      <c r="H90" s="105">
        <v>0</v>
      </c>
      <c r="I90" s="105">
        <v>0</v>
      </c>
      <c r="J90" s="105">
        <v>0</v>
      </c>
      <c r="K90"/>
      <c r="L90"/>
      <c r="M90" s="151">
        <f>E91+E97+E98+E103+E104+E105</f>
        <v>0</v>
      </c>
      <c r="N90" s="95" t="s">
        <v>230</v>
      </c>
      <c r="O90" s="112" t="b">
        <f t="shared" ref="O90:T90" si="18">ROUND(ABS(E90-(E91+E97+E98+E103+E104+E105)),$J$2)&lt;=$O$5</f>
        <v>1</v>
      </c>
      <c r="P90" s="112" t="b">
        <f t="shared" si="18"/>
        <v>1</v>
      </c>
      <c r="Q90" s="112" t="b">
        <f t="shared" si="18"/>
        <v>1</v>
      </c>
      <c r="R90" s="112" t="b">
        <f t="shared" si="18"/>
        <v>1</v>
      </c>
      <c r="S90" s="112" t="b">
        <f t="shared" si="18"/>
        <v>1</v>
      </c>
      <c r="T90" s="112" t="b">
        <f t="shared" si="18"/>
        <v>1</v>
      </c>
      <c r="U90" s="93"/>
      <c r="V90" s="93"/>
      <c r="W90" s="93"/>
      <c r="AA90" t="s">
        <v>346</v>
      </c>
      <c r="AB90" t="s">
        <v>537</v>
      </c>
      <c r="AI90" s="151"/>
    </row>
    <row r="91" spans="1:35" ht="12.95" customHeight="1" x14ac:dyDescent="0.2">
      <c r="A91" s="12"/>
      <c r="B91" s="31"/>
      <c r="C91" s="23" t="s">
        <v>58</v>
      </c>
      <c r="D91" s="23"/>
      <c r="E91" s="36">
        <v>0</v>
      </c>
      <c r="F91" s="36">
        <v>0</v>
      </c>
      <c r="G91" s="36">
        <v>0</v>
      </c>
      <c r="H91" s="36">
        <v>0</v>
      </c>
      <c r="I91" s="36">
        <v>0</v>
      </c>
      <c r="J91" s="36">
        <v>0</v>
      </c>
      <c r="K91"/>
      <c r="L91"/>
      <c r="M91" s="152">
        <f>SUM(E92:E96)</f>
        <v>0</v>
      </c>
      <c r="N91" s="95" t="s">
        <v>230</v>
      </c>
      <c r="O91" s="95" t="b">
        <f t="shared" ref="O91:T91" si="19">ROUND(ABS(E91-SUM(E92:E96)),$J$2)&lt;=$O$5</f>
        <v>1</v>
      </c>
      <c r="P91" s="95" t="b">
        <f t="shared" si="19"/>
        <v>1</v>
      </c>
      <c r="Q91" s="95" t="b">
        <f t="shared" si="19"/>
        <v>1</v>
      </c>
      <c r="R91" s="95" t="b">
        <f t="shared" si="19"/>
        <v>1</v>
      </c>
      <c r="S91" s="95" t="b">
        <f t="shared" si="19"/>
        <v>1</v>
      </c>
      <c r="T91" s="95" t="b">
        <f t="shared" si="19"/>
        <v>1</v>
      </c>
      <c r="U91" s="95"/>
      <c r="V91" s="95"/>
      <c r="W91" s="95"/>
      <c r="AA91" t="s">
        <v>347</v>
      </c>
      <c r="AB91" t="s">
        <v>58</v>
      </c>
      <c r="AI91" s="152"/>
    </row>
    <row r="92" spans="1:35" ht="12.95" customHeight="1" x14ac:dyDescent="0.2">
      <c r="A92" s="12"/>
      <c r="B92" s="32"/>
      <c r="C92" s="27"/>
      <c r="D92" s="106" t="s">
        <v>160</v>
      </c>
      <c r="E92" s="36">
        <v>0</v>
      </c>
      <c r="F92" s="36">
        <v>0</v>
      </c>
      <c r="G92" s="36">
        <v>0</v>
      </c>
      <c r="H92" s="36">
        <v>0</v>
      </c>
      <c r="I92" s="36">
        <v>0</v>
      </c>
      <c r="J92" s="36">
        <v>0</v>
      </c>
      <c r="K92"/>
      <c r="L92"/>
      <c r="M92"/>
      <c r="N92" s="95" t="s">
        <v>230</v>
      </c>
      <c r="O92" s="95"/>
      <c r="P92" s="95"/>
      <c r="Q92" s="95"/>
      <c r="R92" s="95"/>
      <c r="S92" s="95"/>
      <c r="T92" s="95"/>
      <c r="U92" s="95"/>
      <c r="V92" s="95"/>
      <c r="W92" s="95"/>
      <c r="AA92" t="s">
        <v>348</v>
      </c>
      <c r="AB92" t="s">
        <v>538</v>
      </c>
    </row>
    <row r="93" spans="1:35" ht="12.95" customHeight="1" x14ac:dyDescent="0.2">
      <c r="A93" s="12"/>
      <c r="B93" s="32"/>
      <c r="C93" s="28"/>
      <c r="D93" s="70" t="s">
        <v>161</v>
      </c>
      <c r="E93" s="37">
        <v>0</v>
      </c>
      <c r="F93" s="37">
        <v>0</v>
      </c>
      <c r="G93" s="37">
        <v>0</v>
      </c>
      <c r="H93" s="37">
        <v>0</v>
      </c>
      <c r="I93" s="37">
        <v>0</v>
      </c>
      <c r="J93" s="37">
        <v>0</v>
      </c>
      <c r="K93"/>
      <c r="L93"/>
      <c r="M93"/>
      <c r="N93" s="95" t="s">
        <v>230</v>
      </c>
      <c r="O93" s="95"/>
      <c r="P93" s="95"/>
      <c r="Q93" s="95"/>
      <c r="R93" s="95"/>
      <c r="S93" s="95"/>
      <c r="T93" s="95"/>
      <c r="U93" s="95"/>
      <c r="V93" s="95"/>
      <c r="W93" s="95"/>
      <c r="AA93" t="s">
        <v>349</v>
      </c>
      <c r="AB93" t="s">
        <v>539</v>
      </c>
    </row>
    <row r="94" spans="1:35" ht="12.95" customHeight="1" x14ac:dyDescent="0.2">
      <c r="A94" s="12"/>
      <c r="B94" s="32"/>
      <c r="C94" s="28"/>
      <c r="D94" s="23" t="s">
        <v>59</v>
      </c>
      <c r="E94" s="37">
        <v>0</v>
      </c>
      <c r="F94" s="37">
        <v>0</v>
      </c>
      <c r="G94" s="37">
        <v>0</v>
      </c>
      <c r="H94" s="37">
        <v>0</v>
      </c>
      <c r="I94" s="37">
        <v>0</v>
      </c>
      <c r="J94" s="37">
        <v>0</v>
      </c>
      <c r="K94"/>
      <c r="L94"/>
      <c r="M94"/>
      <c r="N94" s="95" t="s">
        <v>230</v>
      </c>
      <c r="O94" s="95"/>
      <c r="P94" s="95"/>
      <c r="Q94" s="95"/>
      <c r="R94" s="95"/>
      <c r="S94" s="95"/>
      <c r="T94" s="95"/>
      <c r="U94" s="95"/>
      <c r="V94" s="95"/>
      <c r="W94" s="95"/>
      <c r="AA94" t="s">
        <v>350</v>
      </c>
      <c r="AB94" t="s">
        <v>540</v>
      </c>
    </row>
    <row r="95" spans="1:35" ht="12.95" customHeight="1" x14ac:dyDescent="0.2">
      <c r="A95" s="12"/>
      <c r="B95" s="32"/>
      <c r="C95" s="28"/>
      <c r="D95" s="106" t="s">
        <v>162</v>
      </c>
      <c r="E95" s="37">
        <v>0</v>
      </c>
      <c r="F95" s="37">
        <v>0</v>
      </c>
      <c r="G95" s="37">
        <v>0</v>
      </c>
      <c r="H95" s="37">
        <v>0</v>
      </c>
      <c r="I95" s="37">
        <v>0</v>
      </c>
      <c r="J95" s="37">
        <v>0</v>
      </c>
      <c r="K95"/>
      <c r="L95"/>
      <c r="M95"/>
      <c r="N95" s="95" t="s">
        <v>230</v>
      </c>
      <c r="O95" s="95"/>
      <c r="P95" s="95"/>
      <c r="Q95" s="95"/>
      <c r="R95" s="95"/>
      <c r="S95" s="95"/>
      <c r="T95" s="95"/>
      <c r="U95" s="95"/>
      <c r="V95" s="95"/>
      <c r="W95" s="95"/>
      <c r="AA95" t="s">
        <v>351</v>
      </c>
      <c r="AB95" t="s">
        <v>541</v>
      </c>
    </row>
    <row r="96" spans="1:35" ht="12.95" customHeight="1" x14ac:dyDescent="0.2">
      <c r="A96" s="12"/>
      <c r="B96" s="32"/>
      <c r="C96" s="29"/>
      <c r="D96" s="70" t="s">
        <v>163</v>
      </c>
      <c r="E96" s="37">
        <v>0</v>
      </c>
      <c r="F96" s="37">
        <v>0</v>
      </c>
      <c r="G96" s="37">
        <v>0</v>
      </c>
      <c r="H96" s="37">
        <v>0</v>
      </c>
      <c r="I96" s="37">
        <v>0</v>
      </c>
      <c r="J96" s="37">
        <v>0</v>
      </c>
      <c r="K96"/>
      <c r="L96"/>
      <c r="M96"/>
      <c r="N96" s="95" t="s">
        <v>230</v>
      </c>
      <c r="O96" s="95"/>
      <c r="P96" s="95"/>
      <c r="Q96" s="95"/>
      <c r="R96" s="95"/>
      <c r="S96" s="95"/>
      <c r="T96" s="95"/>
      <c r="U96" s="95"/>
      <c r="V96" s="95"/>
      <c r="W96" s="95"/>
      <c r="AA96" t="s">
        <v>352</v>
      </c>
      <c r="AB96" t="s">
        <v>542</v>
      </c>
    </row>
    <row r="97" spans="1:35" ht="12.95" customHeight="1" x14ac:dyDescent="0.2">
      <c r="A97" s="12"/>
      <c r="B97" s="32"/>
      <c r="C97" s="23" t="s">
        <v>60</v>
      </c>
      <c r="D97" s="23"/>
      <c r="E97" s="37">
        <v>0</v>
      </c>
      <c r="F97" s="37">
        <v>0</v>
      </c>
      <c r="G97" s="37">
        <v>0</v>
      </c>
      <c r="H97" s="37">
        <v>0</v>
      </c>
      <c r="I97" s="37">
        <v>0</v>
      </c>
      <c r="J97" s="37">
        <v>0</v>
      </c>
      <c r="K97"/>
      <c r="L97"/>
      <c r="M97"/>
      <c r="N97" s="95" t="s">
        <v>230</v>
      </c>
      <c r="O97" s="95"/>
      <c r="P97" s="95"/>
      <c r="Q97" s="95"/>
      <c r="R97" s="95"/>
      <c r="S97" s="95"/>
      <c r="T97" s="95"/>
      <c r="U97" s="95"/>
      <c r="V97" s="95"/>
      <c r="W97" s="95"/>
      <c r="AA97" t="s">
        <v>353</v>
      </c>
      <c r="AB97" t="s">
        <v>60</v>
      </c>
    </row>
    <row r="98" spans="1:35" ht="12.95" customHeight="1" x14ac:dyDescent="0.2">
      <c r="A98" s="12"/>
      <c r="B98" s="32"/>
      <c r="C98" s="23" t="s">
        <v>61</v>
      </c>
      <c r="D98" s="23"/>
      <c r="E98" s="37">
        <v>0</v>
      </c>
      <c r="F98" s="37">
        <v>0</v>
      </c>
      <c r="G98" s="37">
        <v>0</v>
      </c>
      <c r="H98" s="37">
        <v>0</v>
      </c>
      <c r="I98" s="37">
        <v>0</v>
      </c>
      <c r="J98" s="37">
        <v>0</v>
      </c>
      <c r="K98"/>
      <c r="L98"/>
      <c r="M98" s="152">
        <f>SUM(E99:E102)</f>
        <v>0</v>
      </c>
      <c r="N98" s="95" t="s">
        <v>230</v>
      </c>
      <c r="O98" s="95" t="b">
        <f t="shared" ref="O98:T98" si="20">ROUND(ABS(E98-SUM(E99:E102)),$J$2)&lt;=$O$5</f>
        <v>1</v>
      </c>
      <c r="P98" s="95" t="b">
        <f t="shared" si="20"/>
        <v>1</v>
      </c>
      <c r="Q98" s="95" t="b">
        <f t="shared" si="20"/>
        <v>1</v>
      </c>
      <c r="R98" s="95" t="b">
        <f t="shared" si="20"/>
        <v>1</v>
      </c>
      <c r="S98" s="95" t="b">
        <f t="shared" si="20"/>
        <v>1</v>
      </c>
      <c r="T98" s="95" t="b">
        <f t="shared" si="20"/>
        <v>1</v>
      </c>
      <c r="U98" s="95"/>
      <c r="V98" s="95"/>
      <c r="W98" s="95"/>
      <c r="AA98" t="s">
        <v>354</v>
      </c>
      <c r="AB98" t="s">
        <v>61</v>
      </c>
      <c r="AI98" s="152"/>
    </row>
    <row r="99" spans="1:35" ht="12.95" customHeight="1" x14ac:dyDescent="0.2">
      <c r="A99" s="12"/>
      <c r="B99" s="32"/>
      <c r="C99" s="27"/>
      <c r="D99" s="23" t="s">
        <v>62</v>
      </c>
      <c r="E99" s="37">
        <v>0</v>
      </c>
      <c r="F99" s="37">
        <v>0</v>
      </c>
      <c r="G99" s="37">
        <v>0</v>
      </c>
      <c r="H99" s="37">
        <v>0</v>
      </c>
      <c r="I99" s="37">
        <v>0</v>
      </c>
      <c r="J99" s="37">
        <v>0</v>
      </c>
      <c r="K99"/>
      <c r="L99"/>
      <c r="M99"/>
      <c r="N99" s="95" t="s">
        <v>230</v>
      </c>
      <c r="O99" s="95"/>
      <c r="P99" s="95"/>
      <c r="Q99" s="95"/>
      <c r="R99" s="95"/>
      <c r="S99" s="95"/>
      <c r="T99" s="95"/>
      <c r="U99" s="95"/>
      <c r="V99" s="95"/>
      <c r="W99" s="95"/>
      <c r="AA99" t="s">
        <v>355</v>
      </c>
      <c r="AB99" t="s">
        <v>543</v>
      </c>
    </row>
    <row r="100" spans="1:35" ht="12.95" customHeight="1" x14ac:dyDescent="0.2">
      <c r="A100" s="12"/>
      <c r="B100" s="32"/>
      <c r="C100" s="28"/>
      <c r="D100" s="23" t="s">
        <v>164</v>
      </c>
      <c r="E100" s="37">
        <v>0</v>
      </c>
      <c r="F100" s="37">
        <v>0</v>
      </c>
      <c r="G100" s="37">
        <v>0</v>
      </c>
      <c r="H100" s="37">
        <v>0</v>
      </c>
      <c r="I100" s="37">
        <v>0</v>
      </c>
      <c r="J100" s="37">
        <v>0</v>
      </c>
      <c r="K100"/>
      <c r="L100"/>
      <c r="M100"/>
      <c r="N100" s="95" t="s">
        <v>230</v>
      </c>
      <c r="O100" s="95"/>
      <c r="P100" s="95"/>
      <c r="Q100" s="95"/>
      <c r="R100" s="95"/>
      <c r="S100" s="95"/>
      <c r="T100" s="95"/>
      <c r="U100" s="95"/>
      <c r="V100" s="95"/>
      <c r="W100" s="95"/>
      <c r="AA100" t="s">
        <v>356</v>
      </c>
      <c r="AB100" t="s">
        <v>544</v>
      </c>
    </row>
    <row r="101" spans="1:35" ht="12.95" customHeight="1" x14ac:dyDescent="0.2">
      <c r="A101" s="12"/>
      <c r="B101" s="32"/>
      <c r="C101" s="28"/>
      <c r="D101" s="23" t="s">
        <v>63</v>
      </c>
      <c r="E101" s="37">
        <v>0</v>
      </c>
      <c r="F101" s="37">
        <v>0</v>
      </c>
      <c r="G101" s="37">
        <v>0</v>
      </c>
      <c r="H101" s="37">
        <v>0</v>
      </c>
      <c r="I101" s="37">
        <v>0</v>
      </c>
      <c r="J101" s="37">
        <v>0</v>
      </c>
      <c r="K101"/>
      <c r="L101"/>
      <c r="M101"/>
      <c r="N101" s="95" t="s">
        <v>230</v>
      </c>
      <c r="O101" s="95"/>
      <c r="P101" s="95"/>
      <c r="Q101" s="95"/>
      <c r="R101" s="95"/>
      <c r="S101" s="95"/>
      <c r="T101" s="95"/>
      <c r="U101" s="95"/>
      <c r="V101" s="95"/>
      <c r="W101" s="95"/>
      <c r="AA101" t="s">
        <v>357</v>
      </c>
      <c r="AB101" t="s">
        <v>545</v>
      </c>
    </row>
    <row r="102" spans="1:35" ht="12.95" customHeight="1" x14ac:dyDescent="0.2">
      <c r="A102" s="12"/>
      <c r="B102" s="32"/>
      <c r="C102" s="29"/>
      <c r="D102" s="70" t="s">
        <v>165</v>
      </c>
      <c r="E102" s="37">
        <v>0</v>
      </c>
      <c r="F102" s="37">
        <v>0</v>
      </c>
      <c r="G102" s="37">
        <v>0</v>
      </c>
      <c r="H102" s="37">
        <v>0</v>
      </c>
      <c r="I102" s="37">
        <v>0</v>
      </c>
      <c r="J102" s="37">
        <v>0</v>
      </c>
      <c r="K102"/>
      <c r="L102"/>
      <c r="M102"/>
      <c r="N102" s="95" t="s">
        <v>230</v>
      </c>
      <c r="O102" s="95"/>
      <c r="P102" s="95"/>
      <c r="Q102" s="95"/>
      <c r="R102" s="95"/>
      <c r="S102" s="95"/>
      <c r="T102" s="95"/>
      <c r="U102" s="95"/>
      <c r="V102" s="95"/>
      <c r="W102" s="95"/>
      <c r="AA102" t="s">
        <v>358</v>
      </c>
      <c r="AB102" t="s">
        <v>546</v>
      </c>
    </row>
    <row r="103" spans="1:35" ht="12.95" customHeight="1" x14ac:dyDescent="0.2">
      <c r="A103" s="12"/>
      <c r="B103" s="32"/>
      <c r="C103" s="23" t="s">
        <v>64</v>
      </c>
      <c r="D103" s="23"/>
      <c r="E103" s="37">
        <v>0</v>
      </c>
      <c r="F103" s="37">
        <v>0</v>
      </c>
      <c r="G103" s="37">
        <v>0</v>
      </c>
      <c r="H103" s="37">
        <v>0</v>
      </c>
      <c r="I103" s="37">
        <v>0</v>
      </c>
      <c r="J103" s="37">
        <v>0</v>
      </c>
      <c r="K103"/>
      <c r="L103"/>
      <c r="M103"/>
      <c r="N103" s="95" t="s">
        <v>230</v>
      </c>
      <c r="O103" s="95"/>
      <c r="P103" s="95"/>
      <c r="Q103" s="95"/>
      <c r="R103" s="95"/>
      <c r="S103" s="95"/>
      <c r="T103" s="95"/>
      <c r="U103" s="95"/>
      <c r="V103" s="95"/>
      <c r="W103" s="95"/>
      <c r="AA103" t="s">
        <v>359</v>
      </c>
      <c r="AB103" t="s">
        <v>64</v>
      </c>
    </row>
    <row r="104" spans="1:35" ht="12.95" customHeight="1" x14ac:dyDescent="0.2">
      <c r="A104" s="12"/>
      <c r="B104" s="32"/>
      <c r="C104" s="23" t="s">
        <v>65</v>
      </c>
      <c r="D104" s="23"/>
      <c r="E104" s="37">
        <v>0</v>
      </c>
      <c r="F104" s="37">
        <v>0</v>
      </c>
      <c r="G104" s="37">
        <v>0</v>
      </c>
      <c r="H104" s="37">
        <v>0</v>
      </c>
      <c r="I104" s="37">
        <v>0</v>
      </c>
      <c r="J104" s="37">
        <v>0</v>
      </c>
      <c r="K104"/>
      <c r="L104"/>
      <c r="M104"/>
      <c r="N104" s="95" t="s">
        <v>230</v>
      </c>
      <c r="O104" s="95"/>
      <c r="P104" s="95"/>
      <c r="Q104" s="95"/>
      <c r="R104" s="95"/>
      <c r="S104" s="95"/>
      <c r="T104" s="95"/>
      <c r="U104" s="95"/>
      <c r="V104" s="95"/>
      <c r="W104" s="95"/>
      <c r="AA104" t="s">
        <v>360</v>
      </c>
      <c r="AB104" t="s">
        <v>65</v>
      </c>
    </row>
    <row r="105" spans="1:35" ht="12.95" customHeight="1" x14ac:dyDescent="0.2">
      <c r="A105" s="12"/>
      <c r="B105" s="33"/>
      <c r="C105" s="70" t="s">
        <v>166</v>
      </c>
      <c r="D105" s="23"/>
      <c r="E105" s="37">
        <v>0</v>
      </c>
      <c r="F105" s="37">
        <v>0</v>
      </c>
      <c r="G105" s="37">
        <v>0</v>
      </c>
      <c r="H105" s="37">
        <v>0</v>
      </c>
      <c r="I105" s="37">
        <v>0</v>
      </c>
      <c r="J105" s="37">
        <v>0</v>
      </c>
      <c r="K105"/>
      <c r="L105"/>
      <c r="M105"/>
      <c r="N105" s="95" t="s">
        <v>230</v>
      </c>
      <c r="O105" s="95"/>
      <c r="P105" s="95"/>
      <c r="Q105" s="95"/>
      <c r="R105" s="95"/>
      <c r="S105" s="95"/>
      <c r="T105" s="95"/>
      <c r="U105" s="95"/>
      <c r="V105" s="95"/>
      <c r="W105" s="95"/>
      <c r="AA105" t="s">
        <v>361</v>
      </c>
      <c r="AB105" t="s">
        <v>166</v>
      </c>
    </row>
    <row r="106" spans="1:35" ht="12.95" customHeight="1" x14ac:dyDescent="0.2">
      <c r="A106" s="100"/>
      <c r="B106" s="19" t="s">
        <v>66</v>
      </c>
      <c r="C106" s="17"/>
      <c r="D106" s="17"/>
      <c r="E106" s="107">
        <v>0</v>
      </c>
      <c r="F106" s="107">
        <v>0</v>
      </c>
      <c r="G106" s="107">
        <v>0</v>
      </c>
      <c r="H106" s="107">
        <v>0</v>
      </c>
      <c r="I106" s="107">
        <v>0</v>
      </c>
      <c r="J106" s="107">
        <v>0</v>
      </c>
      <c r="K106"/>
      <c r="L106"/>
      <c r="M106" s="152">
        <f>SUM(E107:E111)</f>
        <v>0</v>
      </c>
      <c r="N106" s="95" t="s">
        <v>230</v>
      </c>
      <c r="O106" s="93" t="b">
        <f t="shared" ref="O106:T106" si="21">ROUND(ABS(E106-SUM(E107:E111)),$J$2)&lt;=$O$5</f>
        <v>1</v>
      </c>
      <c r="P106" s="93" t="b">
        <f t="shared" si="21"/>
        <v>1</v>
      </c>
      <c r="Q106" s="93" t="b">
        <f t="shared" si="21"/>
        <v>1</v>
      </c>
      <c r="R106" s="93" t="b">
        <f t="shared" si="21"/>
        <v>1</v>
      </c>
      <c r="S106" s="93" t="b">
        <f t="shared" si="21"/>
        <v>1</v>
      </c>
      <c r="T106" s="93" t="b">
        <f t="shared" si="21"/>
        <v>1</v>
      </c>
      <c r="U106" s="93"/>
      <c r="V106" s="93"/>
      <c r="W106" s="93"/>
      <c r="AA106" t="s">
        <v>362</v>
      </c>
      <c r="AB106" t="s">
        <v>66</v>
      </c>
      <c r="AI106" s="152"/>
    </row>
    <row r="107" spans="1:35" ht="12.95" customHeight="1" x14ac:dyDescent="0.2">
      <c r="A107" s="12"/>
      <c r="B107" s="31"/>
      <c r="C107" s="75" t="s">
        <v>167</v>
      </c>
      <c r="D107" s="23"/>
      <c r="E107" s="37">
        <v>0</v>
      </c>
      <c r="F107" s="37">
        <v>0</v>
      </c>
      <c r="G107" s="37">
        <v>0</v>
      </c>
      <c r="H107" s="37">
        <v>0</v>
      </c>
      <c r="I107" s="37">
        <v>0</v>
      </c>
      <c r="J107" s="37">
        <v>0</v>
      </c>
      <c r="K107"/>
      <c r="L107"/>
      <c r="M107"/>
      <c r="N107" s="95" t="s">
        <v>230</v>
      </c>
      <c r="O107" s="95"/>
      <c r="P107" s="95"/>
      <c r="Q107" s="95"/>
      <c r="R107" s="95"/>
      <c r="S107" s="95"/>
      <c r="T107" s="95"/>
      <c r="U107" s="95"/>
      <c r="V107" s="95"/>
      <c r="W107" s="95"/>
      <c r="AA107" t="s">
        <v>363</v>
      </c>
      <c r="AB107" t="s">
        <v>547</v>
      </c>
    </row>
    <row r="108" spans="1:35" ht="12.95" customHeight="1" x14ac:dyDescent="0.2">
      <c r="A108" s="12"/>
      <c r="B108" s="32"/>
      <c r="C108" s="70" t="s">
        <v>168</v>
      </c>
      <c r="D108" s="23"/>
      <c r="E108" s="37">
        <v>0</v>
      </c>
      <c r="F108" s="37">
        <v>0</v>
      </c>
      <c r="G108" s="37">
        <v>0</v>
      </c>
      <c r="H108" s="37">
        <v>0</v>
      </c>
      <c r="I108" s="37">
        <v>0</v>
      </c>
      <c r="J108" s="37">
        <v>0</v>
      </c>
      <c r="K108"/>
      <c r="L108"/>
      <c r="M108"/>
      <c r="N108" s="95" t="s">
        <v>230</v>
      </c>
      <c r="O108" s="95"/>
      <c r="P108" s="95"/>
      <c r="Q108" s="95"/>
      <c r="R108" s="95"/>
      <c r="S108" s="95"/>
      <c r="T108" s="95"/>
      <c r="U108" s="95"/>
      <c r="V108" s="95"/>
      <c r="W108" s="95"/>
      <c r="AA108" t="s">
        <v>364</v>
      </c>
      <c r="AB108" t="s">
        <v>548</v>
      </c>
    </row>
    <row r="109" spans="1:35" ht="12.95" customHeight="1" x14ac:dyDescent="0.2">
      <c r="A109" s="12"/>
      <c r="B109" s="32"/>
      <c r="C109" s="23" t="s">
        <v>67</v>
      </c>
      <c r="D109" s="23"/>
      <c r="E109" s="38">
        <v>0</v>
      </c>
      <c r="F109" s="38">
        <v>0</v>
      </c>
      <c r="G109" s="38">
        <v>0</v>
      </c>
      <c r="H109" s="38">
        <v>0</v>
      </c>
      <c r="I109" s="38">
        <v>0</v>
      </c>
      <c r="J109" s="37">
        <v>0</v>
      </c>
      <c r="K109"/>
      <c r="L109"/>
      <c r="M109"/>
      <c r="N109" s="95" t="s">
        <v>230</v>
      </c>
      <c r="O109" s="95"/>
      <c r="P109" s="95"/>
      <c r="Q109" s="95"/>
      <c r="R109" s="95"/>
      <c r="S109" s="95"/>
      <c r="T109" s="95"/>
      <c r="U109" s="95"/>
      <c r="V109" s="95"/>
      <c r="W109" s="95"/>
      <c r="AA109" t="s">
        <v>365</v>
      </c>
      <c r="AB109" t="s">
        <v>67</v>
      </c>
    </row>
    <row r="110" spans="1:35" ht="12.95" customHeight="1" x14ac:dyDescent="0.2">
      <c r="A110" s="12"/>
      <c r="B110" s="32"/>
      <c r="C110" s="23" t="s">
        <v>131</v>
      </c>
      <c r="D110" s="23"/>
      <c r="E110" s="38">
        <v>0</v>
      </c>
      <c r="F110" s="38">
        <v>0</v>
      </c>
      <c r="G110" s="38">
        <v>0</v>
      </c>
      <c r="H110" s="38">
        <v>0</v>
      </c>
      <c r="I110" s="38">
        <v>0</v>
      </c>
      <c r="J110" s="37">
        <v>0</v>
      </c>
      <c r="K110"/>
      <c r="L110"/>
      <c r="M110"/>
      <c r="N110" s="95" t="s">
        <v>230</v>
      </c>
      <c r="O110" s="95"/>
      <c r="P110" s="95"/>
      <c r="Q110" s="95"/>
      <c r="R110" s="95"/>
      <c r="S110" s="95"/>
      <c r="T110" s="95"/>
      <c r="U110" s="95"/>
      <c r="V110" s="95"/>
      <c r="W110" s="95"/>
      <c r="AA110" t="s">
        <v>366</v>
      </c>
      <c r="AB110" t="s">
        <v>549</v>
      </c>
    </row>
    <row r="111" spans="1:35" ht="12.95" customHeight="1" x14ac:dyDescent="0.2">
      <c r="A111" s="12"/>
      <c r="B111" s="33"/>
      <c r="C111" s="70" t="s">
        <v>169</v>
      </c>
      <c r="D111" s="23"/>
      <c r="E111" s="38">
        <v>0</v>
      </c>
      <c r="F111" s="38">
        <v>0</v>
      </c>
      <c r="G111" s="38">
        <v>0</v>
      </c>
      <c r="H111" s="38">
        <v>0</v>
      </c>
      <c r="I111" s="38">
        <v>0</v>
      </c>
      <c r="J111" s="37">
        <v>0</v>
      </c>
      <c r="K111"/>
      <c r="L111"/>
      <c r="M111"/>
      <c r="N111" s="95" t="s">
        <v>230</v>
      </c>
      <c r="O111" s="95"/>
      <c r="P111" s="95"/>
      <c r="Q111" s="95"/>
      <c r="R111" s="95"/>
      <c r="S111" s="95"/>
      <c r="T111" s="95"/>
      <c r="U111" s="95"/>
      <c r="V111" s="95"/>
      <c r="W111" s="95"/>
      <c r="AA111" t="s">
        <v>367</v>
      </c>
      <c r="AB111" t="s">
        <v>169</v>
      </c>
    </row>
    <row r="112" spans="1:35" ht="12.95" customHeight="1" x14ac:dyDescent="0.2">
      <c r="A112" s="100"/>
      <c r="B112" s="17" t="s">
        <v>126</v>
      </c>
      <c r="C112" s="17"/>
      <c r="D112" s="17"/>
      <c r="E112" s="41">
        <v>0</v>
      </c>
      <c r="F112" s="41">
        <v>0</v>
      </c>
      <c r="G112" s="41">
        <v>0</v>
      </c>
      <c r="H112" s="41">
        <v>0</v>
      </c>
      <c r="I112" s="41">
        <v>0</v>
      </c>
      <c r="J112" s="41">
        <v>0</v>
      </c>
      <c r="K112"/>
      <c r="L112"/>
      <c r="M112" s="152">
        <f>SUM(E113:E115)</f>
        <v>0</v>
      </c>
      <c r="N112" s="95" t="s">
        <v>230</v>
      </c>
      <c r="O112" s="93" t="b">
        <f t="shared" ref="O112:T112" si="22">ROUND(ABS(E112-SUM(E113:E115)),$J$2)&lt;=$O$5</f>
        <v>1</v>
      </c>
      <c r="P112" s="93" t="b">
        <f t="shared" si="22"/>
        <v>1</v>
      </c>
      <c r="Q112" s="93" t="b">
        <f t="shared" si="22"/>
        <v>1</v>
      </c>
      <c r="R112" s="93" t="b">
        <f t="shared" si="22"/>
        <v>1</v>
      </c>
      <c r="S112" s="93" t="b">
        <f t="shared" si="22"/>
        <v>1</v>
      </c>
      <c r="T112" s="93" t="b">
        <f t="shared" si="22"/>
        <v>1</v>
      </c>
      <c r="U112" s="93"/>
      <c r="V112" s="93"/>
      <c r="W112" s="93"/>
      <c r="AA112" t="s">
        <v>368</v>
      </c>
      <c r="AB112" t="s">
        <v>126</v>
      </c>
      <c r="AI112" s="152"/>
    </row>
    <row r="113" spans="1:35" ht="12.95" customHeight="1" x14ac:dyDescent="0.2">
      <c r="A113" s="12"/>
      <c r="B113" s="27"/>
      <c r="C113" s="23" t="s">
        <v>127</v>
      </c>
      <c r="D113" s="23"/>
      <c r="E113" s="38">
        <v>0</v>
      </c>
      <c r="F113" s="38">
        <v>0</v>
      </c>
      <c r="G113" s="38">
        <v>0</v>
      </c>
      <c r="H113" s="38">
        <v>0</v>
      </c>
      <c r="I113" s="38">
        <v>0</v>
      </c>
      <c r="J113" s="37">
        <v>0</v>
      </c>
      <c r="K113"/>
      <c r="L113"/>
      <c r="M113"/>
      <c r="N113" s="95" t="s">
        <v>230</v>
      </c>
      <c r="O113" s="95"/>
      <c r="P113" s="95"/>
      <c r="Q113" s="95"/>
      <c r="R113" s="95"/>
      <c r="S113" s="95"/>
      <c r="T113" s="95"/>
      <c r="U113" s="95"/>
      <c r="V113" s="95"/>
      <c r="W113" s="95"/>
      <c r="AA113" t="s">
        <v>369</v>
      </c>
      <c r="AB113" t="s">
        <v>550</v>
      </c>
    </row>
    <row r="114" spans="1:35" ht="12.95" customHeight="1" x14ac:dyDescent="0.2">
      <c r="A114" s="12"/>
      <c r="B114" s="28"/>
      <c r="C114" s="23" t="s">
        <v>128</v>
      </c>
      <c r="D114" s="23"/>
      <c r="E114" s="38">
        <v>0</v>
      </c>
      <c r="F114" s="38">
        <v>0</v>
      </c>
      <c r="G114" s="38">
        <v>0</v>
      </c>
      <c r="H114" s="38">
        <v>0</v>
      </c>
      <c r="I114" s="38">
        <v>0</v>
      </c>
      <c r="J114" s="37">
        <v>0</v>
      </c>
      <c r="K114"/>
      <c r="L114"/>
      <c r="M114"/>
      <c r="N114" s="95" t="s">
        <v>230</v>
      </c>
      <c r="O114" s="95"/>
      <c r="P114" s="95"/>
      <c r="Q114" s="95"/>
      <c r="R114" s="95"/>
      <c r="S114" s="95"/>
      <c r="T114" s="95"/>
      <c r="U114" s="95"/>
      <c r="V114" s="95"/>
      <c r="W114" s="95"/>
      <c r="AA114" t="s">
        <v>370</v>
      </c>
      <c r="AB114" t="s">
        <v>551</v>
      </c>
    </row>
    <row r="115" spans="1:35" ht="12.95" customHeight="1" x14ac:dyDescent="0.2">
      <c r="A115" s="12"/>
      <c r="B115" s="29"/>
      <c r="C115" s="70" t="s">
        <v>170</v>
      </c>
      <c r="D115" s="71"/>
      <c r="E115" s="76">
        <v>0</v>
      </c>
      <c r="F115" s="76">
        <v>0</v>
      </c>
      <c r="G115" s="76">
        <v>0</v>
      </c>
      <c r="H115" s="76">
        <v>0</v>
      </c>
      <c r="I115" s="76">
        <v>0</v>
      </c>
      <c r="J115" s="77">
        <v>0</v>
      </c>
      <c r="K115"/>
      <c r="L115"/>
      <c r="M115"/>
      <c r="N115" s="95" t="s">
        <v>230</v>
      </c>
      <c r="O115" s="95"/>
      <c r="P115" s="95"/>
      <c r="Q115" s="95"/>
      <c r="R115" s="95"/>
      <c r="S115" s="95"/>
      <c r="T115" s="95"/>
      <c r="U115" s="95"/>
      <c r="V115" s="95"/>
      <c r="W115" s="95"/>
      <c r="AA115" t="s">
        <v>371</v>
      </c>
      <c r="AB115" t="s">
        <v>170</v>
      </c>
    </row>
    <row r="116" spans="1:35" ht="12.95" customHeight="1" x14ac:dyDescent="0.2">
      <c r="A116" s="100"/>
      <c r="B116" s="78" t="s">
        <v>68</v>
      </c>
      <c r="C116" s="96"/>
      <c r="D116" s="30"/>
      <c r="E116" s="80">
        <v>0</v>
      </c>
      <c r="F116" s="80">
        <v>0</v>
      </c>
      <c r="G116" s="80">
        <v>0</v>
      </c>
      <c r="H116" s="80">
        <v>0</v>
      </c>
      <c r="I116" s="80">
        <v>0</v>
      </c>
      <c r="J116" s="108">
        <v>0</v>
      </c>
      <c r="K116"/>
      <c r="L116"/>
      <c r="M116"/>
      <c r="N116" s="95" t="s">
        <v>230</v>
      </c>
      <c r="O116" s="93"/>
      <c r="P116" s="93"/>
      <c r="Q116" s="93"/>
      <c r="R116" s="93"/>
      <c r="S116" s="93"/>
      <c r="T116" s="93"/>
      <c r="U116" s="93"/>
      <c r="V116" s="93"/>
      <c r="W116" s="93"/>
      <c r="AA116" t="s">
        <v>372</v>
      </c>
      <c r="AB116" t="s">
        <v>68</v>
      </c>
    </row>
    <row r="117" spans="1:35" ht="12.95" customHeight="1" thickBot="1" x14ac:dyDescent="0.25">
      <c r="A117" s="101"/>
      <c r="B117" s="74" t="s">
        <v>171</v>
      </c>
      <c r="C117" s="24"/>
      <c r="D117" s="24"/>
      <c r="E117" s="39">
        <v>0</v>
      </c>
      <c r="F117" s="39">
        <v>0</v>
      </c>
      <c r="G117" s="39">
        <v>0</v>
      </c>
      <c r="H117" s="39">
        <v>0</v>
      </c>
      <c r="I117" s="39">
        <v>0</v>
      </c>
      <c r="J117" s="109">
        <v>0</v>
      </c>
      <c r="K117"/>
      <c r="L117"/>
      <c r="M117"/>
      <c r="N117" s="95" t="s">
        <v>230</v>
      </c>
      <c r="O117" s="93"/>
      <c r="P117" s="93"/>
      <c r="Q117" s="93"/>
      <c r="R117" s="93"/>
      <c r="S117" s="93"/>
      <c r="T117" s="93"/>
      <c r="U117" s="93"/>
      <c r="V117" s="93"/>
      <c r="W117" s="93"/>
      <c r="AA117" t="s">
        <v>373</v>
      </c>
      <c r="AB117" t="s">
        <v>171</v>
      </c>
    </row>
    <row r="118" spans="1:35" ht="20.100000000000001" customHeight="1" thickBot="1" x14ac:dyDescent="0.25">
      <c r="A118" s="10" t="s">
        <v>224</v>
      </c>
      <c r="B118" s="10"/>
      <c r="C118" s="10"/>
      <c r="D118" s="10"/>
      <c r="E118" s="40">
        <v>0</v>
      </c>
      <c r="F118" s="40">
        <v>0</v>
      </c>
      <c r="G118" s="40">
        <v>0</v>
      </c>
      <c r="H118" s="40">
        <v>0</v>
      </c>
      <c r="I118" s="40">
        <v>0</v>
      </c>
      <c r="J118" s="40">
        <v>0</v>
      </c>
      <c r="K118"/>
      <c r="L118"/>
      <c r="M118" s="151">
        <f>E119+E139+E144</f>
        <v>0</v>
      </c>
      <c r="N118" s="95" t="s">
        <v>229</v>
      </c>
      <c r="O118" s="93" t="b">
        <f t="shared" ref="O118:T118" si="23">ROUND(ABS(E118-(E119+E139+E144)),$J$2)&lt;=$O$5</f>
        <v>1</v>
      </c>
      <c r="P118" s="93" t="b">
        <f t="shared" si="23"/>
        <v>1</v>
      </c>
      <c r="Q118" s="93" t="b">
        <f t="shared" si="23"/>
        <v>1</v>
      </c>
      <c r="R118" s="93" t="b">
        <f t="shared" si="23"/>
        <v>1</v>
      </c>
      <c r="S118" s="93" t="b">
        <f t="shared" si="23"/>
        <v>1</v>
      </c>
      <c r="T118" s="93" t="b">
        <f t="shared" si="23"/>
        <v>1</v>
      </c>
      <c r="U118" s="93"/>
      <c r="V118" s="93"/>
      <c r="W118" s="93"/>
      <c r="AA118" t="s">
        <v>374</v>
      </c>
      <c r="AB118" t="s">
        <v>552</v>
      </c>
      <c r="AI118" s="151"/>
    </row>
    <row r="119" spans="1:35" ht="12.95" customHeight="1" x14ac:dyDescent="0.2">
      <c r="A119" s="100"/>
      <c r="B119" s="14" t="s">
        <v>69</v>
      </c>
      <c r="C119" s="14"/>
      <c r="D119" s="14"/>
      <c r="E119" s="42">
        <v>0</v>
      </c>
      <c r="F119" s="42">
        <v>0</v>
      </c>
      <c r="G119" s="42">
        <v>0</v>
      </c>
      <c r="H119" s="42">
        <v>0</v>
      </c>
      <c r="I119" s="42">
        <v>0</v>
      </c>
      <c r="J119" s="42">
        <v>0</v>
      </c>
      <c r="K119"/>
      <c r="L119"/>
      <c r="M119" s="151">
        <f>E120+E121+E125+E130+E136+E137+E138</f>
        <v>0</v>
      </c>
      <c r="N119" s="95" t="s">
        <v>230</v>
      </c>
      <c r="O119" s="93" t="b">
        <f t="shared" ref="O119:T119" si="24">ROUND(ABS(E119-(E120+E121+E125+E130+E136+E137+E138)),$J$2)&lt;=$O$5</f>
        <v>1</v>
      </c>
      <c r="P119" s="93" t="b">
        <f t="shared" si="24"/>
        <v>1</v>
      </c>
      <c r="Q119" s="93" t="b">
        <f t="shared" si="24"/>
        <v>1</v>
      </c>
      <c r="R119" s="93" t="b">
        <f t="shared" si="24"/>
        <v>1</v>
      </c>
      <c r="S119" s="93" t="b">
        <f t="shared" si="24"/>
        <v>1</v>
      </c>
      <c r="T119" s="93" t="b">
        <f t="shared" si="24"/>
        <v>1</v>
      </c>
      <c r="U119" s="93"/>
      <c r="V119" s="93"/>
      <c r="W119" s="93"/>
      <c r="AA119" t="s">
        <v>375</v>
      </c>
      <c r="AB119" t="s">
        <v>69</v>
      </c>
      <c r="AI119" s="151"/>
    </row>
    <row r="120" spans="1:35" ht="12.95" customHeight="1" x14ac:dyDescent="0.2">
      <c r="A120" s="12"/>
      <c r="B120" s="31"/>
      <c r="C120" s="23" t="s">
        <v>70</v>
      </c>
      <c r="D120" s="23"/>
      <c r="E120" s="38">
        <v>0</v>
      </c>
      <c r="F120" s="38">
        <v>0</v>
      </c>
      <c r="G120" s="38">
        <v>0</v>
      </c>
      <c r="H120" s="38">
        <v>0</v>
      </c>
      <c r="I120" s="38">
        <v>0</v>
      </c>
      <c r="J120" s="37">
        <v>0</v>
      </c>
      <c r="K120"/>
      <c r="L120"/>
      <c r="M120"/>
      <c r="N120" s="95" t="s">
        <v>230</v>
      </c>
      <c r="O120" s="95"/>
      <c r="P120" s="95"/>
      <c r="Q120" s="95"/>
      <c r="R120" s="95"/>
      <c r="S120" s="95"/>
      <c r="T120" s="95"/>
      <c r="U120" s="95"/>
      <c r="V120" s="95"/>
      <c r="W120" s="95"/>
      <c r="AA120" t="s">
        <v>376</v>
      </c>
      <c r="AB120" t="s">
        <v>70</v>
      </c>
    </row>
    <row r="121" spans="1:35" ht="12.95" customHeight="1" x14ac:dyDescent="0.2">
      <c r="A121" s="12"/>
      <c r="B121" s="32"/>
      <c r="C121" s="23" t="s">
        <v>71</v>
      </c>
      <c r="D121" s="23"/>
      <c r="E121" s="38">
        <v>0</v>
      </c>
      <c r="F121" s="38">
        <v>0</v>
      </c>
      <c r="G121" s="38">
        <v>0</v>
      </c>
      <c r="H121" s="38">
        <v>0</v>
      </c>
      <c r="I121" s="38">
        <v>0</v>
      </c>
      <c r="J121" s="37">
        <v>0</v>
      </c>
      <c r="K121"/>
      <c r="L121"/>
      <c r="M121" s="152">
        <f>SUM(E122:E124)</f>
        <v>0</v>
      </c>
      <c r="N121" s="95" t="s">
        <v>230</v>
      </c>
      <c r="O121" s="95" t="b">
        <f t="shared" ref="O121:T121" si="25">ROUND(ABS(E121-SUM(E122:E124)),$J$2)&lt;=$O$5</f>
        <v>1</v>
      </c>
      <c r="P121" s="95" t="b">
        <f t="shared" si="25"/>
        <v>1</v>
      </c>
      <c r="Q121" s="95" t="b">
        <f t="shared" si="25"/>
        <v>1</v>
      </c>
      <c r="R121" s="95" t="b">
        <f t="shared" si="25"/>
        <v>1</v>
      </c>
      <c r="S121" s="95" t="b">
        <f t="shared" si="25"/>
        <v>1</v>
      </c>
      <c r="T121" s="95" t="b">
        <f t="shared" si="25"/>
        <v>1</v>
      </c>
      <c r="U121" s="95"/>
      <c r="V121" s="95"/>
      <c r="W121" s="95"/>
      <c r="AA121" t="s">
        <v>377</v>
      </c>
      <c r="AB121" t="s">
        <v>71</v>
      </c>
      <c r="AI121" s="152"/>
    </row>
    <row r="122" spans="1:35" ht="12.95" customHeight="1" x14ac:dyDescent="0.2">
      <c r="A122" s="12"/>
      <c r="B122" s="32"/>
      <c r="C122" s="27"/>
      <c r="D122" s="25" t="s">
        <v>72</v>
      </c>
      <c r="E122" s="38">
        <v>0</v>
      </c>
      <c r="F122" s="38">
        <v>0</v>
      </c>
      <c r="G122" s="38">
        <v>0</v>
      </c>
      <c r="H122" s="38">
        <v>0</v>
      </c>
      <c r="I122" s="38">
        <v>0</v>
      </c>
      <c r="J122" s="37">
        <v>0</v>
      </c>
      <c r="K122"/>
      <c r="L122"/>
      <c r="M122"/>
      <c r="N122" s="95" t="s">
        <v>230</v>
      </c>
      <c r="O122" s="95"/>
      <c r="P122" s="95"/>
      <c r="Q122" s="95"/>
      <c r="R122" s="95"/>
      <c r="S122" s="95"/>
      <c r="T122" s="95"/>
      <c r="U122" s="95"/>
      <c r="V122" s="95"/>
      <c r="W122" s="95"/>
      <c r="AA122" t="s">
        <v>378</v>
      </c>
      <c r="AB122" t="s">
        <v>553</v>
      </c>
    </row>
    <row r="123" spans="1:35" ht="12.95" customHeight="1" x14ac:dyDescent="0.2">
      <c r="A123" s="12"/>
      <c r="B123" s="32"/>
      <c r="C123" s="28"/>
      <c r="D123" s="25" t="s">
        <v>73</v>
      </c>
      <c r="E123" s="38">
        <v>0</v>
      </c>
      <c r="F123" s="38">
        <v>0</v>
      </c>
      <c r="G123" s="38">
        <v>0</v>
      </c>
      <c r="H123" s="38">
        <v>0</v>
      </c>
      <c r="I123" s="38">
        <v>0</v>
      </c>
      <c r="J123" s="37">
        <v>0</v>
      </c>
      <c r="K123"/>
      <c r="L123"/>
      <c r="M123"/>
      <c r="N123" s="95" t="s">
        <v>230</v>
      </c>
      <c r="O123" s="95"/>
      <c r="P123" s="95"/>
      <c r="Q123" s="95"/>
      <c r="R123" s="95"/>
      <c r="S123" s="95"/>
      <c r="T123" s="95"/>
      <c r="U123" s="95"/>
      <c r="V123" s="95"/>
      <c r="W123" s="95"/>
      <c r="AA123" t="s">
        <v>379</v>
      </c>
      <c r="AB123" t="s">
        <v>554</v>
      </c>
    </row>
    <row r="124" spans="1:35" ht="12.95" customHeight="1" x14ac:dyDescent="0.2">
      <c r="A124" s="12"/>
      <c r="B124" s="32"/>
      <c r="C124" s="29"/>
      <c r="D124" s="70" t="s">
        <v>172</v>
      </c>
      <c r="E124" s="38">
        <v>0</v>
      </c>
      <c r="F124" s="38">
        <v>0</v>
      </c>
      <c r="G124" s="38">
        <v>0</v>
      </c>
      <c r="H124" s="38">
        <v>0</v>
      </c>
      <c r="I124" s="38">
        <v>0</v>
      </c>
      <c r="J124" s="37">
        <v>0</v>
      </c>
      <c r="K124"/>
      <c r="L124"/>
      <c r="M124"/>
      <c r="N124" s="95" t="s">
        <v>230</v>
      </c>
      <c r="O124" s="95"/>
      <c r="P124" s="95"/>
      <c r="Q124" s="95"/>
      <c r="R124" s="95"/>
      <c r="S124" s="95"/>
      <c r="T124" s="95"/>
      <c r="U124" s="95"/>
      <c r="V124" s="95"/>
      <c r="W124" s="95"/>
      <c r="AA124" t="s">
        <v>380</v>
      </c>
      <c r="AB124" t="s">
        <v>555</v>
      </c>
    </row>
    <row r="125" spans="1:35" ht="12.95" customHeight="1" x14ac:dyDescent="0.2">
      <c r="A125" s="12"/>
      <c r="B125" s="32"/>
      <c r="C125" s="25" t="s">
        <v>74</v>
      </c>
      <c r="D125" s="23"/>
      <c r="E125" s="38">
        <v>0</v>
      </c>
      <c r="F125" s="38">
        <v>0</v>
      </c>
      <c r="G125" s="38">
        <v>0</v>
      </c>
      <c r="H125" s="38">
        <v>0</v>
      </c>
      <c r="I125" s="38">
        <v>0</v>
      </c>
      <c r="J125" s="37">
        <v>0</v>
      </c>
      <c r="K125"/>
      <c r="L125"/>
      <c r="M125" s="152">
        <f>SUM(E126:E129)</f>
        <v>0</v>
      </c>
      <c r="N125" s="95" t="s">
        <v>230</v>
      </c>
      <c r="O125" s="95" t="b">
        <f t="shared" ref="O125:T125" si="26">ROUND(ABS(E125-SUM(E126:E129)),$J$2)&lt;=$O$5</f>
        <v>1</v>
      </c>
      <c r="P125" s="95" t="b">
        <f t="shared" si="26"/>
        <v>1</v>
      </c>
      <c r="Q125" s="95" t="b">
        <f t="shared" si="26"/>
        <v>1</v>
      </c>
      <c r="R125" s="95" t="b">
        <f t="shared" si="26"/>
        <v>1</v>
      </c>
      <c r="S125" s="95" t="b">
        <f t="shared" si="26"/>
        <v>1</v>
      </c>
      <c r="T125" s="95" t="b">
        <f t="shared" si="26"/>
        <v>1</v>
      </c>
      <c r="U125" s="95"/>
      <c r="V125" s="95"/>
      <c r="W125" s="95"/>
      <c r="AA125" t="s">
        <v>381</v>
      </c>
      <c r="AB125" t="s">
        <v>74</v>
      </c>
      <c r="AI125" s="152"/>
    </row>
    <row r="126" spans="1:35" ht="12.95" customHeight="1" x14ac:dyDescent="0.2">
      <c r="A126" s="12"/>
      <c r="B126" s="32"/>
      <c r="C126" s="27"/>
      <c r="D126" s="25" t="s">
        <v>75</v>
      </c>
      <c r="E126" s="38">
        <v>0</v>
      </c>
      <c r="F126" s="38">
        <v>0</v>
      </c>
      <c r="G126" s="38">
        <v>0</v>
      </c>
      <c r="H126" s="38">
        <v>0</v>
      </c>
      <c r="I126" s="38">
        <v>0</v>
      </c>
      <c r="J126" s="37">
        <v>0</v>
      </c>
      <c r="K126"/>
      <c r="L126"/>
      <c r="M126"/>
      <c r="N126" s="95" t="s">
        <v>230</v>
      </c>
      <c r="O126" s="95"/>
      <c r="P126" s="95"/>
      <c r="Q126" s="95"/>
      <c r="R126" s="95"/>
      <c r="S126" s="95"/>
      <c r="T126" s="95"/>
      <c r="U126" s="95"/>
      <c r="V126" s="95"/>
      <c r="W126" s="95"/>
      <c r="AA126" t="s">
        <v>382</v>
      </c>
      <c r="AB126" t="s">
        <v>556</v>
      </c>
    </row>
    <row r="127" spans="1:35" ht="12.95" customHeight="1" x14ac:dyDescent="0.2">
      <c r="A127" s="12"/>
      <c r="B127" s="32"/>
      <c r="C127" s="28"/>
      <c r="D127" s="25" t="s">
        <v>76</v>
      </c>
      <c r="E127" s="38">
        <v>0</v>
      </c>
      <c r="F127" s="38">
        <v>0</v>
      </c>
      <c r="G127" s="38">
        <v>0</v>
      </c>
      <c r="H127" s="38">
        <v>0</v>
      </c>
      <c r="I127" s="38">
        <v>0</v>
      </c>
      <c r="J127" s="37">
        <v>0</v>
      </c>
      <c r="K127"/>
      <c r="L127"/>
      <c r="M127"/>
      <c r="N127" s="95" t="s">
        <v>230</v>
      </c>
      <c r="O127" s="95"/>
      <c r="P127" s="95"/>
      <c r="Q127" s="95"/>
      <c r="R127" s="95"/>
      <c r="S127" s="95"/>
      <c r="T127" s="95"/>
      <c r="U127" s="95"/>
      <c r="V127" s="95"/>
      <c r="W127" s="95"/>
      <c r="AA127" t="s">
        <v>383</v>
      </c>
      <c r="AB127" t="s">
        <v>557</v>
      </c>
    </row>
    <row r="128" spans="1:35" ht="12.95" customHeight="1" x14ac:dyDescent="0.2">
      <c r="A128" s="12"/>
      <c r="B128" s="32"/>
      <c r="C128" s="28"/>
      <c r="D128" s="25" t="s">
        <v>77</v>
      </c>
      <c r="E128" s="38">
        <v>0</v>
      </c>
      <c r="F128" s="38">
        <v>0</v>
      </c>
      <c r="G128" s="38">
        <v>0</v>
      </c>
      <c r="H128" s="38">
        <v>0</v>
      </c>
      <c r="I128" s="38">
        <v>0</v>
      </c>
      <c r="J128" s="37">
        <v>0</v>
      </c>
      <c r="K128"/>
      <c r="L128"/>
      <c r="M128"/>
      <c r="N128" s="95" t="s">
        <v>230</v>
      </c>
      <c r="O128" s="95"/>
      <c r="P128" s="95"/>
      <c r="Q128" s="95"/>
      <c r="R128" s="95"/>
      <c r="S128" s="95"/>
      <c r="T128" s="95"/>
      <c r="U128" s="95"/>
      <c r="V128" s="95"/>
      <c r="W128" s="95"/>
      <c r="AA128" t="s">
        <v>384</v>
      </c>
      <c r="AB128" t="s">
        <v>558</v>
      </c>
    </row>
    <row r="129" spans="1:35" ht="12.95" customHeight="1" x14ac:dyDescent="0.2">
      <c r="A129" s="12"/>
      <c r="B129" s="32"/>
      <c r="C129" s="29"/>
      <c r="D129" s="70" t="s">
        <v>173</v>
      </c>
      <c r="E129" s="38">
        <v>0</v>
      </c>
      <c r="F129" s="38">
        <v>0</v>
      </c>
      <c r="G129" s="38">
        <v>0</v>
      </c>
      <c r="H129" s="38">
        <v>0</v>
      </c>
      <c r="I129" s="38">
        <v>0</v>
      </c>
      <c r="J129" s="37">
        <v>0</v>
      </c>
      <c r="K129"/>
      <c r="L129"/>
      <c r="M129"/>
      <c r="N129" s="95" t="s">
        <v>230</v>
      </c>
      <c r="O129" s="95"/>
      <c r="P129" s="95"/>
      <c r="Q129" s="95"/>
      <c r="R129" s="95"/>
      <c r="S129" s="95"/>
      <c r="T129" s="95"/>
      <c r="U129" s="95"/>
      <c r="V129" s="95"/>
      <c r="W129" s="95"/>
      <c r="AA129" t="s">
        <v>385</v>
      </c>
      <c r="AB129" t="s">
        <v>559</v>
      </c>
    </row>
    <row r="130" spans="1:35" ht="12.95" customHeight="1" x14ac:dyDescent="0.2">
      <c r="A130" s="12"/>
      <c r="B130" s="32"/>
      <c r="C130" s="25" t="s">
        <v>78</v>
      </c>
      <c r="D130" s="23"/>
      <c r="E130" s="38">
        <v>0</v>
      </c>
      <c r="F130" s="38">
        <v>0</v>
      </c>
      <c r="G130" s="38">
        <v>0</v>
      </c>
      <c r="H130" s="38">
        <v>0</v>
      </c>
      <c r="I130" s="38">
        <v>0</v>
      </c>
      <c r="J130" s="37">
        <v>0</v>
      </c>
      <c r="K130"/>
      <c r="L130"/>
      <c r="M130" s="152">
        <f>SUM(E131:E135)</f>
        <v>0</v>
      </c>
      <c r="N130" s="95" t="s">
        <v>230</v>
      </c>
      <c r="O130" s="95" t="b">
        <f t="shared" ref="O130:T130" si="27">ROUND(ABS(E130-SUM(E131:E135)),$J$2)&lt;=$O$5</f>
        <v>1</v>
      </c>
      <c r="P130" s="95" t="b">
        <f t="shared" si="27"/>
        <v>1</v>
      </c>
      <c r="Q130" s="95" t="b">
        <f t="shared" si="27"/>
        <v>1</v>
      </c>
      <c r="R130" s="95" t="b">
        <f t="shared" si="27"/>
        <v>1</v>
      </c>
      <c r="S130" s="95" t="b">
        <f t="shared" si="27"/>
        <v>1</v>
      </c>
      <c r="T130" s="95" t="b">
        <f t="shared" si="27"/>
        <v>1</v>
      </c>
      <c r="U130" s="95"/>
      <c r="V130" s="95"/>
      <c r="W130" s="95"/>
      <c r="AA130" t="s">
        <v>386</v>
      </c>
      <c r="AB130" t="s">
        <v>78</v>
      </c>
      <c r="AI130" s="152"/>
    </row>
    <row r="131" spans="1:35" ht="12.95" customHeight="1" x14ac:dyDescent="0.2">
      <c r="A131" s="12"/>
      <c r="B131" s="32"/>
      <c r="C131" s="27"/>
      <c r="D131" s="25" t="s">
        <v>79</v>
      </c>
      <c r="E131" s="38">
        <v>0</v>
      </c>
      <c r="F131" s="38">
        <v>0</v>
      </c>
      <c r="G131" s="38">
        <v>0</v>
      </c>
      <c r="H131" s="38">
        <v>0</v>
      </c>
      <c r="I131" s="38">
        <v>0</v>
      </c>
      <c r="J131" s="37">
        <v>0</v>
      </c>
      <c r="K131"/>
      <c r="L131"/>
      <c r="M131"/>
      <c r="N131" s="95" t="s">
        <v>230</v>
      </c>
      <c r="O131" s="95"/>
      <c r="P131" s="95"/>
      <c r="Q131" s="95"/>
      <c r="R131" s="95"/>
      <c r="S131" s="95"/>
      <c r="T131" s="95"/>
      <c r="U131" s="95"/>
      <c r="V131" s="95"/>
      <c r="W131" s="95"/>
      <c r="AA131" t="s">
        <v>387</v>
      </c>
      <c r="AB131" t="s">
        <v>560</v>
      </c>
    </row>
    <row r="132" spans="1:35" ht="12.95" customHeight="1" x14ac:dyDescent="0.2">
      <c r="A132" s="12"/>
      <c r="B132" s="32"/>
      <c r="C132" s="28"/>
      <c r="D132" s="25" t="s">
        <v>80</v>
      </c>
      <c r="E132" s="38">
        <v>0</v>
      </c>
      <c r="F132" s="38">
        <v>0</v>
      </c>
      <c r="G132" s="38">
        <v>0</v>
      </c>
      <c r="H132" s="38">
        <v>0</v>
      </c>
      <c r="I132" s="38">
        <v>0</v>
      </c>
      <c r="J132" s="37">
        <v>0</v>
      </c>
      <c r="K132"/>
      <c r="L132"/>
      <c r="M132"/>
      <c r="N132" s="95" t="s">
        <v>230</v>
      </c>
      <c r="O132" s="95"/>
      <c r="P132" s="95"/>
      <c r="Q132" s="95"/>
      <c r="R132" s="95"/>
      <c r="S132" s="95"/>
      <c r="T132" s="95"/>
      <c r="U132" s="95"/>
      <c r="V132" s="95"/>
      <c r="W132" s="95"/>
      <c r="AA132" t="s">
        <v>388</v>
      </c>
      <c r="AB132" t="s">
        <v>561</v>
      </c>
    </row>
    <row r="133" spans="1:35" ht="12.95" customHeight="1" x14ac:dyDescent="0.2">
      <c r="A133" s="12"/>
      <c r="B133" s="32"/>
      <c r="C133" s="28"/>
      <c r="D133" s="25" t="s">
        <v>81</v>
      </c>
      <c r="E133" s="38">
        <v>0</v>
      </c>
      <c r="F133" s="38">
        <v>0</v>
      </c>
      <c r="G133" s="38">
        <v>0</v>
      </c>
      <c r="H133" s="38">
        <v>0</v>
      </c>
      <c r="I133" s="38">
        <v>0</v>
      </c>
      <c r="J133" s="37">
        <v>0</v>
      </c>
      <c r="K133"/>
      <c r="L133"/>
      <c r="M133"/>
      <c r="N133" s="95" t="s">
        <v>230</v>
      </c>
      <c r="O133" s="95"/>
      <c r="P133" s="95"/>
      <c r="Q133" s="95"/>
      <c r="R133" s="95"/>
      <c r="S133" s="95"/>
      <c r="T133" s="95"/>
      <c r="U133" s="95"/>
      <c r="V133" s="95"/>
      <c r="W133" s="95"/>
      <c r="AA133" t="s">
        <v>389</v>
      </c>
      <c r="AB133" t="s">
        <v>562</v>
      </c>
    </row>
    <row r="134" spans="1:35" ht="12.95" customHeight="1" x14ac:dyDescent="0.2">
      <c r="A134" s="12"/>
      <c r="B134" s="32"/>
      <c r="C134" s="28"/>
      <c r="D134" s="25" t="s">
        <v>82</v>
      </c>
      <c r="E134" s="38">
        <v>0</v>
      </c>
      <c r="F134" s="38">
        <v>0</v>
      </c>
      <c r="G134" s="38">
        <v>0</v>
      </c>
      <c r="H134" s="38">
        <v>0</v>
      </c>
      <c r="I134" s="38">
        <v>0</v>
      </c>
      <c r="J134" s="37">
        <v>0</v>
      </c>
      <c r="K134"/>
      <c r="L134"/>
      <c r="M134"/>
      <c r="N134" s="95" t="s">
        <v>230</v>
      </c>
      <c r="O134" s="95"/>
      <c r="P134" s="95"/>
      <c r="Q134" s="95"/>
      <c r="R134" s="95"/>
      <c r="S134" s="95"/>
      <c r="T134" s="95"/>
      <c r="U134" s="95"/>
      <c r="V134" s="95"/>
      <c r="W134" s="95"/>
      <c r="AA134" t="s">
        <v>390</v>
      </c>
      <c r="AB134" t="s">
        <v>563</v>
      </c>
    </row>
    <row r="135" spans="1:35" ht="12.95" customHeight="1" x14ac:dyDescent="0.2">
      <c r="A135" s="12"/>
      <c r="B135" s="32"/>
      <c r="C135" s="29"/>
      <c r="D135" s="70" t="s">
        <v>174</v>
      </c>
      <c r="E135" s="38">
        <v>0</v>
      </c>
      <c r="F135" s="38">
        <v>0</v>
      </c>
      <c r="G135" s="38">
        <v>0</v>
      </c>
      <c r="H135" s="38">
        <v>0</v>
      </c>
      <c r="I135" s="38">
        <v>0</v>
      </c>
      <c r="J135" s="37">
        <v>0</v>
      </c>
      <c r="K135"/>
      <c r="L135"/>
      <c r="M135"/>
      <c r="N135" s="95" t="s">
        <v>230</v>
      </c>
      <c r="O135" s="95"/>
      <c r="P135" s="95"/>
      <c r="Q135" s="95"/>
      <c r="R135" s="95"/>
      <c r="S135" s="95"/>
      <c r="T135" s="95"/>
      <c r="U135" s="95"/>
      <c r="V135" s="95"/>
      <c r="W135" s="95"/>
      <c r="AA135" t="s">
        <v>391</v>
      </c>
      <c r="AB135" t="s">
        <v>564</v>
      </c>
    </row>
    <row r="136" spans="1:35" ht="12.95" customHeight="1" x14ac:dyDescent="0.2">
      <c r="A136" s="12"/>
      <c r="B136" s="32"/>
      <c r="C136" s="25" t="s">
        <v>83</v>
      </c>
      <c r="D136" s="23"/>
      <c r="E136" s="38">
        <v>0</v>
      </c>
      <c r="F136" s="38">
        <v>0</v>
      </c>
      <c r="G136" s="38">
        <v>0</v>
      </c>
      <c r="H136" s="38">
        <v>0</v>
      </c>
      <c r="I136" s="38">
        <v>0</v>
      </c>
      <c r="J136" s="37">
        <v>0</v>
      </c>
      <c r="K136"/>
      <c r="L136"/>
      <c r="M136"/>
      <c r="N136" s="95" t="s">
        <v>230</v>
      </c>
      <c r="O136" s="95"/>
      <c r="P136" s="95"/>
      <c r="Q136" s="95"/>
      <c r="R136" s="95"/>
      <c r="S136" s="95"/>
      <c r="T136" s="95"/>
      <c r="U136" s="95"/>
      <c r="V136" s="95"/>
      <c r="W136" s="95"/>
      <c r="AA136" t="s">
        <v>392</v>
      </c>
      <c r="AB136" t="s">
        <v>83</v>
      </c>
    </row>
    <row r="137" spans="1:35" ht="12.95" customHeight="1" x14ac:dyDescent="0.2">
      <c r="A137" s="12"/>
      <c r="B137" s="28"/>
      <c r="C137" s="25" t="s">
        <v>84</v>
      </c>
      <c r="D137" s="23"/>
      <c r="E137" s="38">
        <v>0</v>
      </c>
      <c r="F137" s="38">
        <v>0</v>
      </c>
      <c r="G137" s="38">
        <v>0</v>
      </c>
      <c r="H137" s="38">
        <v>0</v>
      </c>
      <c r="I137" s="38">
        <v>0</v>
      </c>
      <c r="J137" s="37">
        <v>0</v>
      </c>
      <c r="K137"/>
      <c r="L137"/>
      <c r="M137"/>
      <c r="N137" s="95" t="s">
        <v>230</v>
      </c>
      <c r="O137" s="95"/>
      <c r="P137" s="95"/>
      <c r="Q137" s="95"/>
      <c r="R137" s="95"/>
      <c r="S137" s="95"/>
      <c r="T137" s="95"/>
      <c r="U137" s="95"/>
      <c r="V137" s="95"/>
      <c r="W137" s="95"/>
      <c r="AA137" t="s">
        <v>393</v>
      </c>
      <c r="AB137" t="s">
        <v>84</v>
      </c>
    </row>
    <row r="138" spans="1:35" ht="12.95" customHeight="1" x14ac:dyDescent="0.2">
      <c r="A138" s="12"/>
      <c r="B138" s="29"/>
      <c r="C138" s="70" t="s">
        <v>175</v>
      </c>
      <c r="D138" s="23"/>
      <c r="E138" s="38">
        <v>0</v>
      </c>
      <c r="F138" s="38">
        <v>0</v>
      </c>
      <c r="G138" s="38">
        <v>0</v>
      </c>
      <c r="H138" s="38">
        <v>0</v>
      </c>
      <c r="I138" s="38">
        <v>0</v>
      </c>
      <c r="J138" s="37">
        <v>0</v>
      </c>
      <c r="K138"/>
      <c r="L138"/>
      <c r="M138"/>
      <c r="N138" s="95" t="s">
        <v>230</v>
      </c>
      <c r="O138" s="95"/>
      <c r="P138" s="95"/>
      <c r="Q138" s="95"/>
      <c r="R138" s="95"/>
      <c r="S138" s="95"/>
      <c r="T138" s="95"/>
      <c r="U138" s="95"/>
      <c r="V138" s="95"/>
      <c r="W138" s="95"/>
      <c r="AA138" t="s">
        <v>394</v>
      </c>
      <c r="AB138" t="s">
        <v>175</v>
      </c>
    </row>
    <row r="139" spans="1:35" ht="12.95" customHeight="1" x14ac:dyDescent="0.2">
      <c r="A139" s="100"/>
      <c r="B139" s="17" t="s">
        <v>85</v>
      </c>
      <c r="C139" s="17"/>
      <c r="D139" s="17"/>
      <c r="E139" s="41">
        <v>0</v>
      </c>
      <c r="F139" s="41">
        <v>0</v>
      </c>
      <c r="G139" s="41">
        <v>0</v>
      </c>
      <c r="H139" s="41">
        <v>0</v>
      </c>
      <c r="I139" s="41">
        <v>0</v>
      </c>
      <c r="J139" s="41">
        <v>0</v>
      </c>
      <c r="K139"/>
      <c r="L139"/>
      <c r="M139" s="152">
        <f>SUM(E140:E143)</f>
        <v>0</v>
      </c>
      <c r="N139" s="95" t="s">
        <v>230</v>
      </c>
      <c r="O139" s="93" t="b">
        <f t="shared" ref="O139:T139" si="28">ROUND(ABS(E139-SUM(E140:E143)),$J$2)&lt;=$O$5</f>
        <v>1</v>
      </c>
      <c r="P139" s="93" t="b">
        <f t="shared" si="28"/>
        <v>1</v>
      </c>
      <c r="Q139" s="93" t="b">
        <f t="shared" si="28"/>
        <v>1</v>
      </c>
      <c r="R139" s="93" t="b">
        <f t="shared" si="28"/>
        <v>1</v>
      </c>
      <c r="S139" s="93" t="b">
        <f t="shared" si="28"/>
        <v>1</v>
      </c>
      <c r="T139" s="93" t="b">
        <f t="shared" si="28"/>
        <v>1</v>
      </c>
      <c r="U139" s="93"/>
      <c r="V139" s="93"/>
      <c r="W139" s="93"/>
      <c r="AA139" t="s">
        <v>395</v>
      </c>
      <c r="AB139" t="s">
        <v>85</v>
      </c>
      <c r="AI139" s="152"/>
    </row>
    <row r="140" spans="1:35" ht="12.95" customHeight="1" x14ac:dyDescent="0.2">
      <c r="A140" s="12"/>
      <c r="B140" s="27"/>
      <c r="C140" s="25" t="s">
        <v>86</v>
      </c>
      <c r="D140" s="23"/>
      <c r="E140" s="38">
        <v>0</v>
      </c>
      <c r="F140" s="38">
        <v>0</v>
      </c>
      <c r="G140" s="38">
        <v>0</v>
      </c>
      <c r="H140" s="38">
        <v>0</v>
      </c>
      <c r="I140" s="38">
        <v>0</v>
      </c>
      <c r="J140" s="37">
        <v>0</v>
      </c>
      <c r="K140"/>
      <c r="L140"/>
      <c r="M140"/>
      <c r="N140" s="95" t="s">
        <v>230</v>
      </c>
      <c r="O140" s="95"/>
      <c r="P140" s="95"/>
      <c r="Q140" s="95"/>
      <c r="R140" s="95"/>
      <c r="S140" s="95"/>
      <c r="T140" s="95"/>
      <c r="U140" s="95"/>
      <c r="V140" s="95"/>
      <c r="W140" s="95"/>
      <c r="AA140" t="s">
        <v>396</v>
      </c>
      <c r="AB140" t="s">
        <v>565</v>
      </c>
    </row>
    <row r="141" spans="1:35" ht="12.95" customHeight="1" x14ac:dyDescent="0.2">
      <c r="A141" s="12"/>
      <c r="B141" s="28"/>
      <c r="C141" s="25" t="s">
        <v>87</v>
      </c>
      <c r="D141" s="23"/>
      <c r="E141" s="38">
        <v>0</v>
      </c>
      <c r="F141" s="38">
        <v>0</v>
      </c>
      <c r="G141" s="38">
        <v>0</v>
      </c>
      <c r="H141" s="38">
        <v>0</v>
      </c>
      <c r="I141" s="38">
        <v>0</v>
      </c>
      <c r="J141" s="37">
        <v>0</v>
      </c>
      <c r="K141"/>
      <c r="L141"/>
      <c r="M141"/>
      <c r="N141" s="95" t="s">
        <v>230</v>
      </c>
      <c r="O141" s="95"/>
      <c r="P141" s="95"/>
      <c r="Q141" s="95"/>
      <c r="R141" s="95"/>
      <c r="S141" s="95"/>
      <c r="T141" s="95"/>
      <c r="U141" s="95"/>
      <c r="V141" s="95"/>
      <c r="W141" s="95"/>
      <c r="AA141" t="s">
        <v>397</v>
      </c>
      <c r="AB141" t="s">
        <v>566</v>
      </c>
    </row>
    <row r="142" spans="1:35" ht="12.95" customHeight="1" x14ac:dyDescent="0.2">
      <c r="A142" s="12"/>
      <c r="B142" s="28"/>
      <c r="C142" s="75" t="s">
        <v>88</v>
      </c>
      <c r="D142" s="71"/>
      <c r="E142" s="76">
        <v>0</v>
      </c>
      <c r="F142" s="76">
        <v>0</v>
      </c>
      <c r="G142" s="76">
        <v>0</v>
      </c>
      <c r="H142" s="76">
        <v>0</v>
      </c>
      <c r="I142" s="76">
        <v>0</v>
      </c>
      <c r="J142" s="77">
        <v>0</v>
      </c>
      <c r="K142"/>
      <c r="L142"/>
      <c r="M142"/>
      <c r="N142" s="95" t="s">
        <v>230</v>
      </c>
      <c r="O142" s="95"/>
      <c r="P142" s="95"/>
      <c r="Q142" s="95"/>
      <c r="R142" s="95"/>
      <c r="S142" s="95"/>
      <c r="T142" s="95"/>
      <c r="U142" s="95"/>
      <c r="V142" s="95"/>
      <c r="W142" s="95"/>
      <c r="AA142" t="s">
        <v>398</v>
      </c>
      <c r="AB142" t="s">
        <v>567</v>
      </c>
    </row>
    <row r="143" spans="1:35" ht="12.95" customHeight="1" x14ac:dyDescent="0.2">
      <c r="A143" s="12"/>
      <c r="B143" s="29"/>
      <c r="C143" s="70" t="s">
        <v>176</v>
      </c>
      <c r="D143" s="71"/>
      <c r="E143" s="76">
        <v>0</v>
      </c>
      <c r="F143" s="76">
        <v>0</v>
      </c>
      <c r="G143" s="76">
        <v>0</v>
      </c>
      <c r="H143" s="76">
        <v>0</v>
      </c>
      <c r="I143" s="76">
        <v>0</v>
      </c>
      <c r="J143" s="77">
        <v>0</v>
      </c>
      <c r="K143"/>
      <c r="L143"/>
      <c r="M143"/>
      <c r="N143" s="95" t="s">
        <v>230</v>
      </c>
      <c r="O143" s="95"/>
      <c r="P143" s="95"/>
      <c r="Q143" s="95"/>
      <c r="R143" s="95"/>
      <c r="S143" s="95"/>
      <c r="T143" s="95"/>
      <c r="U143" s="95"/>
      <c r="V143" s="95"/>
      <c r="W143" s="95"/>
      <c r="AA143" t="s">
        <v>399</v>
      </c>
      <c r="AB143" t="s">
        <v>568</v>
      </c>
    </row>
    <row r="144" spans="1:35" ht="12.95" customHeight="1" thickBot="1" x14ac:dyDescent="0.25">
      <c r="A144" s="101"/>
      <c r="B144" s="74" t="s">
        <v>177</v>
      </c>
      <c r="C144" s="110"/>
      <c r="D144" s="24"/>
      <c r="E144" s="39">
        <v>0</v>
      </c>
      <c r="F144" s="39">
        <v>0</v>
      </c>
      <c r="G144" s="39">
        <v>0</v>
      </c>
      <c r="H144" s="39">
        <v>0</v>
      </c>
      <c r="I144" s="39">
        <v>0</v>
      </c>
      <c r="J144" s="109">
        <v>0</v>
      </c>
      <c r="K144"/>
      <c r="L144"/>
      <c r="M144"/>
      <c r="N144" s="95" t="s">
        <v>230</v>
      </c>
      <c r="O144" s="93"/>
      <c r="P144" s="93"/>
      <c r="Q144" s="93"/>
      <c r="R144" s="93"/>
      <c r="S144" s="93"/>
      <c r="T144" s="93"/>
      <c r="U144" s="93"/>
      <c r="V144" s="93"/>
      <c r="W144" s="93"/>
      <c r="AA144" t="s">
        <v>400</v>
      </c>
      <c r="AB144" t="s">
        <v>569</v>
      </c>
    </row>
    <row r="145" spans="1:35" ht="20.100000000000001" customHeight="1" thickBot="1" x14ac:dyDescent="0.25">
      <c r="A145" s="10" t="s">
        <v>225</v>
      </c>
      <c r="B145" s="10"/>
      <c r="C145" s="10"/>
      <c r="D145" s="10"/>
      <c r="E145" s="40"/>
      <c r="F145" s="40">
        <v>0</v>
      </c>
      <c r="G145" s="40">
        <v>0</v>
      </c>
      <c r="H145" s="40">
        <v>0</v>
      </c>
      <c r="I145" s="40">
        <v>0</v>
      </c>
      <c r="J145" s="40">
        <v>0</v>
      </c>
      <c r="K145"/>
      <c r="L145"/>
      <c r="M145" s="151">
        <f>E146+E153+E158</f>
        <v>0</v>
      </c>
      <c r="N145" s="95" t="s">
        <v>229</v>
      </c>
      <c r="O145" s="93" t="b">
        <f t="shared" ref="O145:T145" si="29">ROUND(ABS(E145-(E146+E153+E158)),$J$2)&lt;=$O$5</f>
        <v>1</v>
      </c>
      <c r="P145" s="93" t="b">
        <f t="shared" si="29"/>
        <v>1</v>
      </c>
      <c r="Q145" s="93" t="b">
        <f t="shared" si="29"/>
        <v>1</v>
      </c>
      <c r="R145" s="93" t="b">
        <f t="shared" si="29"/>
        <v>1</v>
      </c>
      <c r="S145" s="93" t="b">
        <f t="shared" si="29"/>
        <v>1</v>
      </c>
      <c r="T145" s="93" t="b">
        <f t="shared" si="29"/>
        <v>1</v>
      </c>
      <c r="U145" s="93"/>
      <c r="V145" s="93"/>
      <c r="W145" s="93"/>
      <c r="AA145" t="s">
        <v>401</v>
      </c>
      <c r="AB145" t="s">
        <v>570</v>
      </c>
      <c r="AI145" s="151"/>
    </row>
    <row r="146" spans="1:35" ht="12.95" customHeight="1" x14ac:dyDescent="0.2">
      <c r="A146" s="104"/>
      <c r="B146" s="14" t="s">
        <v>89</v>
      </c>
      <c r="C146" s="14"/>
      <c r="D146" s="14"/>
      <c r="E146" s="42">
        <v>0</v>
      </c>
      <c r="F146" s="42">
        <v>0</v>
      </c>
      <c r="G146" s="42">
        <v>0</v>
      </c>
      <c r="H146" s="42">
        <v>0</v>
      </c>
      <c r="I146" s="42">
        <v>0</v>
      </c>
      <c r="J146" s="42">
        <v>0</v>
      </c>
      <c r="K146"/>
      <c r="L146"/>
      <c r="M146" s="152">
        <f>SUM(E147:E152)</f>
        <v>0</v>
      </c>
      <c r="N146" s="95" t="s">
        <v>230</v>
      </c>
      <c r="O146" s="93" t="b">
        <f t="shared" ref="O146:T146" si="30">ROUND(ABS(E146-SUM(E147:E152)),$J$2)&lt;=$O$5</f>
        <v>1</v>
      </c>
      <c r="P146" s="93" t="b">
        <f t="shared" si="30"/>
        <v>1</v>
      </c>
      <c r="Q146" s="93" t="b">
        <f t="shared" si="30"/>
        <v>1</v>
      </c>
      <c r="R146" s="93" t="b">
        <f t="shared" si="30"/>
        <v>1</v>
      </c>
      <c r="S146" s="93" t="b">
        <f t="shared" si="30"/>
        <v>1</v>
      </c>
      <c r="T146" s="93" t="b">
        <f t="shared" si="30"/>
        <v>1</v>
      </c>
      <c r="U146" s="93"/>
      <c r="V146" s="93"/>
      <c r="W146" s="93"/>
      <c r="AA146" t="s">
        <v>402</v>
      </c>
      <c r="AB146" t="s">
        <v>89</v>
      </c>
      <c r="AI146" s="152"/>
    </row>
    <row r="147" spans="1:35" ht="12.95" customHeight="1" x14ac:dyDescent="0.2">
      <c r="A147" s="12"/>
      <c r="B147" s="27"/>
      <c r="C147" s="25" t="s">
        <v>90</v>
      </c>
      <c r="D147" s="23"/>
      <c r="E147" s="38">
        <v>0</v>
      </c>
      <c r="F147" s="38">
        <v>0</v>
      </c>
      <c r="G147" s="38">
        <v>0</v>
      </c>
      <c r="H147" s="38">
        <v>0</v>
      </c>
      <c r="I147" s="38">
        <v>0</v>
      </c>
      <c r="J147" s="37">
        <v>0</v>
      </c>
      <c r="K147"/>
      <c r="L147"/>
      <c r="M147"/>
      <c r="N147" s="95" t="s">
        <v>230</v>
      </c>
      <c r="O147" s="95"/>
      <c r="P147" s="95"/>
      <c r="Q147" s="95"/>
      <c r="R147" s="95"/>
      <c r="S147" s="95"/>
      <c r="T147" s="95"/>
      <c r="U147" s="95"/>
      <c r="V147" s="95"/>
      <c r="W147" s="95"/>
      <c r="AA147" t="s">
        <v>403</v>
      </c>
      <c r="AB147" t="s">
        <v>90</v>
      </c>
    </row>
    <row r="148" spans="1:35" ht="12.95" customHeight="1" x14ac:dyDescent="0.2">
      <c r="A148" s="12"/>
      <c r="B148" s="28"/>
      <c r="C148" s="25" t="s">
        <v>91</v>
      </c>
      <c r="D148" s="23"/>
      <c r="E148" s="38">
        <v>0</v>
      </c>
      <c r="F148" s="38">
        <v>0</v>
      </c>
      <c r="G148" s="38">
        <v>0</v>
      </c>
      <c r="H148" s="38">
        <v>0</v>
      </c>
      <c r="I148" s="38">
        <v>0</v>
      </c>
      <c r="J148" s="37">
        <v>0</v>
      </c>
      <c r="K148"/>
      <c r="L148"/>
      <c r="M148"/>
      <c r="N148" s="95" t="s">
        <v>230</v>
      </c>
      <c r="O148" s="95"/>
      <c r="P148" s="95"/>
      <c r="Q148" s="95"/>
      <c r="R148" s="95"/>
      <c r="S148" s="95"/>
      <c r="T148" s="95"/>
      <c r="U148" s="95"/>
      <c r="V148" s="95"/>
      <c r="W148" s="95"/>
      <c r="AA148" t="s">
        <v>404</v>
      </c>
      <c r="AB148" t="s">
        <v>125</v>
      </c>
    </row>
    <row r="149" spans="1:35" ht="12.95" customHeight="1" x14ac:dyDescent="0.2">
      <c r="A149" s="12"/>
      <c r="B149" s="28"/>
      <c r="C149" s="25" t="s">
        <v>92</v>
      </c>
      <c r="D149" s="23"/>
      <c r="E149" s="38">
        <v>0</v>
      </c>
      <c r="F149" s="38">
        <v>0</v>
      </c>
      <c r="G149" s="38">
        <v>0</v>
      </c>
      <c r="H149" s="38">
        <v>0</v>
      </c>
      <c r="I149" s="38">
        <v>0</v>
      </c>
      <c r="J149" s="37">
        <v>0</v>
      </c>
      <c r="K149"/>
      <c r="L149"/>
      <c r="M149"/>
      <c r="N149" s="95" t="s">
        <v>230</v>
      </c>
      <c r="O149" s="95"/>
      <c r="P149" s="95"/>
      <c r="Q149" s="95"/>
      <c r="R149" s="95"/>
      <c r="S149" s="95"/>
      <c r="T149" s="95"/>
      <c r="U149" s="95"/>
      <c r="V149" s="95"/>
      <c r="W149" s="95"/>
      <c r="AA149" t="s">
        <v>405</v>
      </c>
      <c r="AB149" t="s">
        <v>92</v>
      </c>
    </row>
    <row r="150" spans="1:35" ht="12.95" customHeight="1" x14ac:dyDescent="0.2">
      <c r="A150" s="12"/>
      <c r="B150" s="28"/>
      <c r="C150" s="25" t="s">
        <v>93</v>
      </c>
      <c r="D150" s="23"/>
      <c r="E150" s="38">
        <v>0</v>
      </c>
      <c r="F150" s="38">
        <v>0</v>
      </c>
      <c r="G150" s="38">
        <v>0</v>
      </c>
      <c r="H150" s="38">
        <v>0</v>
      </c>
      <c r="I150" s="38">
        <v>0</v>
      </c>
      <c r="J150" s="37">
        <v>0</v>
      </c>
      <c r="K150"/>
      <c r="L150"/>
      <c r="M150"/>
      <c r="N150" s="95" t="s">
        <v>230</v>
      </c>
      <c r="O150" s="95"/>
      <c r="P150" s="95"/>
      <c r="Q150" s="95"/>
      <c r="R150" s="95"/>
      <c r="S150" s="95"/>
      <c r="T150" s="95"/>
      <c r="U150" s="95"/>
      <c r="V150" s="95"/>
      <c r="W150" s="95"/>
      <c r="AA150" t="s">
        <v>406</v>
      </c>
      <c r="AB150" t="s">
        <v>571</v>
      </c>
    </row>
    <row r="151" spans="1:35" ht="12.95" customHeight="1" x14ac:dyDescent="0.2">
      <c r="A151" s="12"/>
      <c r="B151" s="28"/>
      <c r="C151" s="25" t="s">
        <v>94</v>
      </c>
      <c r="D151" s="23"/>
      <c r="E151" s="38">
        <v>0</v>
      </c>
      <c r="F151" s="38">
        <v>0</v>
      </c>
      <c r="G151" s="38">
        <v>0</v>
      </c>
      <c r="H151" s="38">
        <v>0</v>
      </c>
      <c r="I151" s="38">
        <v>0</v>
      </c>
      <c r="J151" s="37">
        <v>0</v>
      </c>
      <c r="K151"/>
      <c r="L151"/>
      <c r="M151"/>
      <c r="N151" s="95" t="s">
        <v>230</v>
      </c>
      <c r="O151" s="95"/>
      <c r="P151" s="95"/>
      <c r="Q151" s="95"/>
      <c r="R151" s="95"/>
      <c r="S151" s="95"/>
      <c r="T151" s="95"/>
      <c r="U151" s="95"/>
      <c r="V151" s="95"/>
      <c r="W151" s="95"/>
      <c r="AA151" t="s">
        <v>407</v>
      </c>
      <c r="AB151" t="s">
        <v>572</v>
      </c>
    </row>
    <row r="152" spans="1:35" ht="12.95" customHeight="1" x14ac:dyDescent="0.2">
      <c r="A152" s="12"/>
      <c r="B152" s="29"/>
      <c r="C152" s="70" t="s">
        <v>178</v>
      </c>
      <c r="D152" s="23"/>
      <c r="E152" s="38">
        <v>0</v>
      </c>
      <c r="F152" s="38">
        <v>0</v>
      </c>
      <c r="G152" s="38">
        <v>0</v>
      </c>
      <c r="H152" s="38">
        <v>0</v>
      </c>
      <c r="I152" s="38">
        <v>0</v>
      </c>
      <c r="J152" s="37">
        <v>0</v>
      </c>
      <c r="K152"/>
      <c r="L152"/>
      <c r="M152"/>
      <c r="N152" s="95" t="s">
        <v>230</v>
      </c>
      <c r="O152" s="95"/>
      <c r="P152" s="95"/>
      <c r="Q152" s="95"/>
      <c r="R152" s="95"/>
      <c r="S152" s="95"/>
      <c r="T152" s="95"/>
      <c r="U152" s="95"/>
      <c r="V152" s="95"/>
      <c r="W152" s="95"/>
      <c r="AA152" t="s">
        <v>408</v>
      </c>
      <c r="AB152" t="s">
        <v>178</v>
      </c>
    </row>
    <row r="153" spans="1:35" ht="12.95" customHeight="1" x14ac:dyDescent="0.2">
      <c r="A153" s="100"/>
      <c r="B153" s="17" t="s">
        <v>95</v>
      </c>
      <c r="C153" s="17"/>
      <c r="D153" s="17"/>
      <c r="E153" s="41">
        <v>0</v>
      </c>
      <c r="F153" s="41">
        <v>0</v>
      </c>
      <c r="G153" s="41">
        <v>0</v>
      </c>
      <c r="H153" s="41">
        <v>0</v>
      </c>
      <c r="I153" s="41">
        <v>0</v>
      </c>
      <c r="J153" s="41">
        <v>0</v>
      </c>
      <c r="K153"/>
      <c r="L153"/>
      <c r="M153" s="152">
        <f>SUM(E154:E157)</f>
        <v>0</v>
      </c>
      <c r="N153" s="95" t="s">
        <v>230</v>
      </c>
      <c r="O153" s="93" t="b">
        <f t="shared" ref="O153:T153" si="31">ROUND(ABS(E153-SUM(E154:E157)),$J$2)&lt;=$O$5</f>
        <v>1</v>
      </c>
      <c r="P153" s="93" t="b">
        <f t="shared" si="31"/>
        <v>1</v>
      </c>
      <c r="Q153" s="93" t="b">
        <f t="shared" si="31"/>
        <v>1</v>
      </c>
      <c r="R153" s="93" t="b">
        <f t="shared" si="31"/>
        <v>1</v>
      </c>
      <c r="S153" s="93" t="b">
        <f t="shared" si="31"/>
        <v>1</v>
      </c>
      <c r="T153" s="93" t="b">
        <f t="shared" si="31"/>
        <v>1</v>
      </c>
      <c r="U153" s="93"/>
      <c r="V153" s="93"/>
      <c r="W153" s="93"/>
      <c r="AA153" t="s">
        <v>409</v>
      </c>
      <c r="AB153" t="s">
        <v>95</v>
      </c>
      <c r="AI153" s="152"/>
    </row>
    <row r="154" spans="1:35" ht="12.95" customHeight="1" x14ac:dyDescent="0.2">
      <c r="A154" s="12"/>
      <c r="B154" s="27"/>
      <c r="C154" s="25" t="s">
        <v>96</v>
      </c>
      <c r="D154" s="23"/>
      <c r="E154" s="38">
        <v>0</v>
      </c>
      <c r="F154" s="38">
        <v>0</v>
      </c>
      <c r="G154" s="38">
        <v>0</v>
      </c>
      <c r="H154" s="38">
        <v>0</v>
      </c>
      <c r="I154" s="38">
        <v>0</v>
      </c>
      <c r="J154" s="37">
        <v>0</v>
      </c>
      <c r="K154"/>
      <c r="L154"/>
      <c r="M154"/>
      <c r="N154" s="95" t="s">
        <v>230</v>
      </c>
      <c r="O154" s="95"/>
      <c r="P154" s="95"/>
      <c r="Q154" s="95"/>
      <c r="R154" s="95"/>
      <c r="S154" s="95"/>
      <c r="T154" s="95"/>
      <c r="U154" s="95"/>
      <c r="V154" s="95"/>
      <c r="W154" s="95"/>
      <c r="AA154" t="s">
        <v>410</v>
      </c>
      <c r="AB154" t="s">
        <v>96</v>
      </c>
    </row>
    <row r="155" spans="1:35" ht="12.95" customHeight="1" x14ac:dyDescent="0.2">
      <c r="A155" s="12"/>
      <c r="B155" s="28"/>
      <c r="C155" s="79" t="s">
        <v>97</v>
      </c>
      <c r="D155" s="23"/>
      <c r="E155" s="38">
        <v>0</v>
      </c>
      <c r="F155" s="38">
        <v>0</v>
      </c>
      <c r="G155" s="38">
        <v>0</v>
      </c>
      <c r="H155" s="38">
        <v>0</v>
      </c>
      <c r="I155" s="38">
        <v>0</v>
      </c>
      <c r="J155" s="37">
        <v>0</v>
      </c>
      <c r="K155"/>
      <c r="L155"/>
      <c r="M155"/>
      <c r="N155" s="95" t="s">
        <v>230</v>
      </c>
      <c r="O155" s="95"/>
      <c r="P155" s="95"/>
      <c r="Q155" s="95"/>
      <c r="R155" s="95"/>
      <c r="S155" s="95"/>
      <c r="T155" s="95"/>
      <c r="U155" s="95"/>
      <c r="V155" s="95"/>
      <c r="W155" s="95"/>
      <c r="AA155" t="s">
        <v>411</v>
      </c>
      <c r="AB155" t="s">
        <v>97</v>
      </c>
    </row>
    <row r="156" spans="1:35" ht="12.95" customHeight="1" x14ac:dyDescent="0.2">
      <c r="A156" s="12"/>
      <c r="B156" s="28"/>
      <c r="C156" s="81" t="s">
        <v>98</v>
      </c>
      <c r="D156" s="71"/>
      <c r="E156" s="76">
        <v>0</v>
      </c>
      <c r="F156" s="76">
        <v>0</v>
      </c>
      <c r="G156" s="76">
        <v>0</v>
      </c>
      <c r="H156" s="76">
        <v>0</v>
      </c>
      <c r="I156" s="76">
        <v>0</v>
      </c>
      <c r="J156" s="77">
        <v>0</v>
      </c>
      <c r="K156"/>
      <c r="L156"/>
      <c r="M156"/>
      <c r="N156" s="95" t="s">
        <v>230</v>
      </c>
      <c r="O156" s="95"/>
      <c r="P156" s="95"/>
      <c r="Q156" s="95"/>
      <c r="R156" s="95"/>
      <c r="S156" s="95"/>
      <c r="T156" s="95"/>
      <c r="U156" s="95"/>
      <c r="V156" s="95"/>
      <c r="W156" s="95"/>
      <c r="AA156" t="s">
        <v>412</v>
      </c>
      <c r="AB156" t="s">
        <v>98</v>
      </c>
    </row>
    <row r="157" spans="1:35" ht="12.95" customHeight="1" x14ac:dyDescent="0.2">
      <c r="A157" s="12"/>
      <c r="B157" s="29"/>
      <c r="C157" s="81" t="s">
        <v>179</v>
      </c>
      <c r="D157" s="71"/>
      <c r="E157" s="76">
        <v>0</v>
      </c>
      <c r="F157" s="76">
        <v>0</v>
      </c>
      <c r="G157" s="76">
        <v>0</v>
      </c>
      <c r="H157" s="76">
        <v>0</v>
      </c>
      <c r="I157" s="76">
        <v>0</v>
      </c>
      <c r="J157" s="77">
        <v>0</v>
      </c>
      <c r="K157"/>
      <c r="L157"/>
      <c r="M157"/>
      <c r="N157" s="95" t="s">
        <v>230</v>
      </c>
      <c r="O157" s="95"/>
      <c r="P157" s="95"/>
      <c r="Q157" s="95"/>
      <c r="R157" s="95"/>
      <c r="S157" s="95"/>
      <c r="T157" s="95"/>
      <c r="U157" s="95"/>
      <c r="V157" s="95"/>
      <c r="W157" s="95"/>
      <c r="AA157" t="s">
        <v>413</v>
      </c>
      <c r="AB157" t="s">
        <v>179</v>
      </c>
    </row>
    <row r="158" spans="1:35" ht="12.95" customHeight="1" thickBot="1" x14ac:dyDescent="0.25">
      <c r="A158" s="101"/>
      <c r="B158" s="74" t="s">
        <v>180</v>
      </c>
      <c r="C158" s="111"/>
      <c r="D158" s="24"/>
      <c r="E158" s="39">
        <v>0</v>
      </c>
      <c r="F158" s="39">
        <v>0</v>
      </c>
      <c r="G158" s="39">
        <v>0</v>
      </c>
      <c r="H158" s="39">
        <v>0</v>
      </c>
      <c r="I158" s="39">
        <v>0</v>
      </c>
      <c r="J158" s="109">
        <v>0</v>
      </c>
      <c r="K158"/>
      <c r="L158"/>
      <c r="M158"/>
      <c r="N158" s="95" t="s">
        <v>230</v>
      </c>
      <c r="O158" s="93"/>
      <c r="P158" s="93"/>
      <c r="Q158" s="93"/>
      <c r="R158" s="93"/>
      <c r="S158" s="93"/>
      <c r="T158" s="93"/>
      <c r="U158" s="93"/>
      <c r="V158" s="93"/>
      <c r="W158" s="93"/>
      <c r="AA158" t="s">
        <v>414</v>
      </c>
      <c r="AB158" t="s">
        <v>180</v>
      </c>
    </row>
    <row r="159" spans="1:35" ht="20.100000000000001" customHeight="1" thickBot="1" x14ac:dyDescent="0.25">
      <c r="A159" s="10" t="s">
        <v>226</v>
      </c>
      <c r="B159" s="10"/>
      <c r="C159" s="10"/>
      <c r="D159" s="10"/>
      <c r="E159" s="40">
        <v>0</v>
      </c>
      <c r="F159" s="40">
        <v>0</v>
      </c>
      <c r="G159" s="40">
        <v>0</v>
      </c>
      <c r="H159" s="40">
        <v>0</v>
      </c>
      <c r="I159" s="40">
        <v>0</v>
      </c>
      <c r="J159" s="40">
        <v>0</v>
      </c>
      <c r="K159"/>
      <c r="L159"/>
      <c r="M159" s="151">
        <f>E160+E165+E177+E186</f>
        <v>0</v>
      </c>
      <c r="N159" s="95" t="s">
        <v>229</v>
      </c>
      <c r="O159" t="b">
        <f t="shared" ref="O159:T159" si="32">ROUND(ABS(E159-(E160+E165+E177+E186)),$J$2)&lt;=$O$5</f>
        <v>1</v>
      </c>
      <c r="P159" t="b">
        <f t="shared" si="32"/>
        <v>1</v>
      </c>
      <c r="Q159" t="b">
        <f t="shared" si="32"/>
        <v>1</v>
      </c>
      <c r="R159" t="b">
        <f t="shared" si="32"/>
        <v>1</v>
      </c>
      <c r="S159" t="b">
        <f t="shared" si="32"/>
        <v>1</v>
      </c>
      <c r="T159" t="b">
        <f t="shared" si="32"/>
        <v>1</v>
      </c>
      <c r="AA159" t="s">
        <v>415</v>
      </c>
      <c r="AB159" t="s">
        <v>573</v>
      </c>
      <c r="AI159" s="151"/>
    </row>
    <row r="160" spans="1:35" ht="12.95" customHeight="1" x14ac:dyDescent="0.2">
      <c r="A160" s="100"/>
      <c r="B160" s="14" t="s">
        <v>181</v>
      </c>
      <c r="C160" s="14"/>
      <c r="D160" s="14"/>
      <c r="E160" s="42">
        <v>0</v>
      </c>
      <c r="F160" s="42">
        <v>0</v>
      </c>
      <c r="G160" s="42">
        <v>0</v>
      </c>
      <c r="H160" s="42">
        <v>0</v>
      </c>
      <c r="I160" s="42">
        <v>0</v>
      </c>
      <c r="J160" s="42">
        <v>0</v>
      </c>
      <c r="K160"/>
      <c r="L160"/>
      <c r="M160" s="152">
        <f>SUM(E161:E164)</f>
        <v>0</v>
      </c>
      <c r="N160" s="95" t="s">
        <v>230</v>
      </c>
      <c r="O160" s="93" t="b">
        <f t="shared" ref="O160:T160" si="33">ROUND(ABS(E160-SUM(E161:E164)),$J$2)&lt;=$O$5</f>
        <v>1</v>
      </c>
      <c r="P160" s="93" t="b">
        <f t="shared" si="33"/>
        <v>1</v>
      </c>
      <c r="Q160" s="93" t="b">
        <f t="shared" si="33"/>
        <v>1</v>
      </c>
      <c r="R160" s="93" t="b">
        <f t="shared" si="33"/>
        <v>1</v>
      </c>
      <c r="S160" s="93" t="b">
        <f t="shared" si="33"/>
        <v>1</v>
      </c>
      <c r="T160" s="93" t="b">
        <f t="shared" si="33"/>
        <v>1</v>
      </c>
      <c r="U160" s="93"/>
      <c r="V160" s="93"/>
      <c r="W160" s="93"/>
      <c r="AA160" t="s">
        <v>416</v>
      </c>
      <c r="AB160" t="s">
        <v>574</v>
      </c>
      <c r="AI160" s="152"/>
    </row>
    <row r="161" spans="1:35" ht="12.95" customHeight="1" x14ac:dyDescent="0.2">
      <c r="A161" s="12"/>
      <c r="B161" s="27"/>
      <c r="C161" s="53" t="s">
        <v>182</v>
      </c>
      <c r="D161" s="23"/>
      <c r="E161" s="38">
        <v>0</v>
      </c>
      <c r="F161" s="38">
        <v>0</v>
      </c>
      <c r="G161" s="38">
        <v>0</v>
      </c>
      <c r="H161" s="38">
        <v>0</v>
      </c>
      <c r="I161" s="38">
        <v>0</v>
      </c>
      <c r="J161" s="37">
        <v>0</v>
      </c>
      <c r="K161"/>
      <c r="L161"/>
      <c r="M161"/>
      <c r="N161" s="95" t="s">
        <v>230</v>
      </c>
      <c r="O161" s="95"/>
      <c r="P161" s="95"/>
      <c r="Q161" s="95"/>
      <c r="R161" s="95"/>
      <c r="S161" s="95"/>
      <c r="T161" s="95"/>
      <c r="U161" s="95"/>
      <c r="V161" s="95"/>
      <c r="W161" s="95"/>
      <c r="AA161" t="s">
        <v>417</v>
      </c>
      <c r="AB161" t="s">
        <v>182</v>
      </c>
    </row>
    <row r="162" spans="1:35" ht="12.95" customHeight="1" x14ac:dyDescent="0.2">
      <c r="A162" s="12"/>
      <c r="B162" s="28"/>
      <c r="C162" s="53" t="s">
        <v>183</v>
      </c>
      <c r="D162" s="23"/>
      <c r="E162" s="38">
        <v>0</v>
      </c>
      <c r="F162" s="38">
        <v>0</v>
      </c>
      <c r="G162" s="38">
        <v>0</v>
      </c>
      <c r="H162" s="38">
        <v>0</v>
      </c>
      <c r="I162" s="38">
        <v>0</v>
      </c>
      <c r="J162" s="37">
        <v>0</v>
      </c>
      <c r="K162"/>
      <c r="L162"/>
      <c r="M162"/>
      <c r="N162" s="95" t="s">
        <v>230</v>
      </c>
      <c r="O162" s="95"/>
      <c r="P162" s="95"/>
      <c r="Q162" s="95"/>
      <c r="R162" s="95"/>
      <c r="S162" s="95"/>
      <c r="T162" s="95"/>
      <c r="U162" s="95"/>
      <c r="V162" s="95"/>
      <c r="W162" s="95"/>
      <c r="AA162" t="s">
        <v>418</v>
      </c>
      <c r="AB162" t="s">
        <v>183</v>
      </c>
    </row>
    <row r="163" spans="1:35" ht="12.95" customHeight="1" x14ac:dyDescent="0.2">
      <c r="A163" s="12"/>
      <c r="B163" s="28"/>
      <c r="C163" s="53" t="s">
        <v>184</v>
      </c>
      <c r="D163" s="23"/>
      <c r="E163" s="37">
        <v>0</v>
      </c>
      <c r="F163" s="37">
        <v>0</v>
      </c>
      <c r="G163" s="37">
        <v>0</v>
      </c>
      <c r="H163" s="37">
        <v>0</v>
      </c>
      <c r="I163" s="37">
        <v>0</v>
      </c>
      <c r="J163" s="37">
        <v>0</v>
      </c>
      <c r="K163"/>
      <c r="L163"/>
      <c r="M163"/>
      <c r="N163" s="95" t="s">
        <v>230</v>
      </c>
      <c r="O163" s="95"/>
      <c r="P163" s="95"/>
      <c r="Q163" s="95"/>
      <c r="R163" s="95"/>
      <c r="S163" s="95"/>
      <c r="T163" s="95"/>
      <c r="U163" s="95"/>
      <c r="V163" s="95"/>
      <c r="W163" s="95"/>
      <c r="AA163" t="s">
        <v>419</v>
      </c>
      <c r="AB163" t="s">
        <v>575</v>
      </c>
    </row>
    <row r="164" spans="1:35" ht="12.95" customHeight="1" x14ac:dyDescent="0.2">
      <c r="A164" s="12"/>
      <c r="B164" s="29"/>
      <c r="C164" s="70" t="s">
        <v>185</v>
      </c>
      <c r="D164" s="23"/>
      <c r="E164" s="37">
        <v>0</v>
      </c>
      <c r="F164" s="37">
        <v>0</v>
      </c>
      <c r="G164" s="37">
        <v>0</v>
      </c>
      <c r="H164" s="37">
        <v>0</v>
      </c>
      <c r="I164" s="37">
        <v>0</v>
      </c>
      <c r="J164" s="37">
        <v>0</v>
      </c>
      <c r="K164"/>
      <c r="L164"/>
      <c r="M164"/>
      <c r="N164" s="95" t="s">
        <v>230</v>
      </c>
      <c r="O164" s="95"/>
      <c r="P164" s="95"/>
      <c r="Q164" s="95"/>
      <c r="R164" s="95"/>
      <c r="S164" s="95"/>
      <c r="T164" s="95"/>
      <c r="U164" s="95"/>
      <c r="V164" s="95"/>
      <c r="W164" s="95"/>
      <c r="AA164" t="s">
        <v>420</v>
      </c>
      <c r="AB164" t="s">
        <v>185</v>
      </c>
    </row>
    <row r="165" spans="1:35" ht="12.95" customHeight="1" x14ac:dyDescent="0.2">
      <c r="A165" s="100"/>
      <c r="B165" s="17" t="s">
        <v>99</v>
      </c>
      <c r="C165" s="17"/>
      <c r="D165" s="17"/>
      <c r="E165" s="107">
        <v>0</v>
      </c>
      <c r="F165" s="107">
        <v>0</v>
      </c>
      <c r="G165" s="107">
        <v>0</v>
      </c>
      <c r="H165" s="107">
        <v>0</v>
      </c>
      <c r="I165" s="107">
        <v>0</v>
      </c>
      <c r="J165" s="107">
        <v>0</v>
      </c>
      <c r="K165"/>
      <c r="L165"/>
      <c r="M165" s="151">
        <f>E166+E171+E176</f>
        <v>0</v>
      </c>
      <c r="N165" s="95" t="s">
        <v>230</v>
      </c>
      <c r="O165" s="93" t="b">
        <f t="shared" ref="O165:T165" si="34">ROUND(ABS(E165-(E166+E171+E176)),$J$2)&lt;=$O$5</f>
        <v>1</v>
      </c>
      <c r="P165" s="93" t="b">
        <f t="shared" si="34"/>
        <v>1</v>
      </c>
      <c r="Q165" s="93" t="b">
        <f t="shared" si="34"/>
        <v>1</v>
      </c>
      <c r="R165" s="93" t="b">
        <f t="shared" si="34"/>
        <v>1</v>
      </c>
      <c r="S165" s="93" t="b">
        <f t="shared" si="34"/>
        <v>1</v>
      </c>
      <c r="T165" s="93" t="b">
        <f t="shared" si="34"/>
        <v>1</v>
      </c>
      <c r="U165" s="93"/>
      <c r="V165" s="93"/>
      <c r="W165" s="93"/>
      <c r="AA165" t="s">
        <v>421</v>
      </c>
      <c r="AB165" t="s">
        <v>99</v>
      </c>
      <c r="AI165" s="151"/>
    </row>
    <row r="166" spans="1:35" ht="12.95" customHeight="1" x14ac:dyDescent="0.2">
      <c r="A166" s="12"/>
      <c r="B166" s="27"/>
      <c r="C166" s="25" t="s">
        <v>100</v>
      </c>
      <c r="D166" s="23"/>
      <c r="E166" s="37">
        <v>0</v>
      </c>
      <c r="F166" s="37">
        <v>0</v>
      </c>
      <c r="G166" s="37">
        <v>0</v>
      </c>
      <c r="H166" s="37">
        <v>0</v>
      </c>
      <c r="I166" s="37">
        <v>0</v>
      </c>
      <c r="J166" s="37">
        <v>0</v>
      </c>
      <c r="K166"/>
      <c r="L166"/>
      <c r="M166" s="152">
        <f>SUM(E167:E170)</f>
        <v>0</v>
      </c>
      <c r="N166" s="95" t="s">
        <v>230</v>
      </c>
      <c r="O166" s="95" t="b">
        <f t="shared" ref="O166:T166" si="35">ROUND(ABS(E166-SUM(E167:E170)),$J$2)&lt;=$O$5</f>
        <v>1</v>
      </c>
      <c r="P166" s="95" t="b">
        <f t="shared" si="35"/>
        <v>1</v>
      </c>
      <c r="Q166" s="95" t="b">
        <f t="shared" si="35"/>
        <v>1</v>
      </c>
      <c r="R166" s="95" t="b">
        <f t="shared" si="35"/>
        <v>1</v>
      </c>
      <c r="S166" s="95" t="b">
        <f t="shared" si="35"/>
        <v>1</v>
      </c>
      <c r="T166" s="95" t="b">
        <f t="shared" si="35"/>
        <v>1</v>
      </c>
      <c r="U166" s="95"/>
      <c r="V166" s="95"/>
      <c r="W166" s="95"/>
      <c r="AA166" t="s">
        <v>422</v>
      </c>
      <c r="AB166" t="s">
        <v>100</v>
      </c>
      <c r="AI166" s="152"/>
    </row>
    <row r="167" spans="1:35" ht="12.95" customHeight="1" x14ac:dyDescent="0.2">
      <c r="A167" s="12"/>
      <c r="B167" s="28"/>
      <c r="C167" s="27"/>
      <c r="D167" s="54" t="s">
        <v>132</v>
      </c>
      <c r="E167" s="37">
        <v>0</v>
      </c>
      <c r="F167" s="37">
        <v>0</v>
      </c>
      <c r="G167" s="37">
        <v>0</v>
      </c>
      <c r="H167" s="37">
        <v>0</v>
      </c>
      <c r="I167" s="37">
        <v>0</v>
      </c>
      <c r="J167" s="37">
        <v>0</v>
      </c>
      <c r="K167"/>
      <c r="L167"/>
      <c r="M167"/>
      <c r="N167" s="95" t="s">
        <v>230</v>
      </c>
      <c r="O167" s="95"/>
      <c r="P167" s="95"/>
      <c r="Q167" s="95"/>
      <c r="R167" s="95"/>
      <c r="S167" s="95"/>
      <c r="T167" s="95"/>
      <c r="U167" s="95"/>
      <c r="V167" s="95"/>
      <c r="W167" s="95"/>
      <c r="AA167" t="s">
        <v>423</v>
      </c>
      <c r="AB167" t="s">
        <v>576</v>
      </c>
    </row>
    <row r="168" spans="1:35" ht="12.95" customHeight="1" x14ac:dyDescent="0.2">
      <c r="A168" s="12"/>
      <c r="B168" s="28"/>
      <c r="C168" s="28"/>
      <c r="D168" s="25" t="s">
        <v>186</v>
      </c>
      <c r="E168" s="37">
        <v>0</v>
      </c>
      <c r="F168" s="37">
        <v>0</v>
      </c>
      <c r="G168" s="37">
        <v>0</v>
      </c>
      <c r="H168" s="37">
        <v>0</v>
      </c>
      <c r="I168" s="37">
        <v>0</v>
      </c>
      <c r="J168" s="37">
        <v>0</v>
      </c>
      <c r="K168"/>
      <c r="L168"/>
      <c r="M168"/>
      <c r="N168" s="95" t="s">
        <v>230</v>
      </c>
      <c r="O168" s="95"/>
      <c r="P168" s="95"/>
      <c r="Q168" s="95"/>
      <c r="R168" s="95"/>
      <c r="S168" s="95"/>
      <c r="T168" s="95"/>
      <c r="U168" s="95"/>
      <c r="V168" s="95"/>
      <c r="W168" s="95"/>
      <c r="AA168" t="s">
        <v>424</v>
      </c>
      <c r="AB168" t="s">
        <v>577</v>
      </c>
    </row>
    <row r="169" spans="1:35" ht="12.95" customHeight="1" x14ac:dyDescent="0.2">
      <c r="A169" s="12"/>
      <c r="B169" s="28"/>
      <c r="C169" s="28"/>
      <c r="D169" s="54" t="s">
        <v>101</v>
      </c>
      <c r="E169" s="37">
        <v>0</v>
      </c>
      <c r="F169" s="37">
        <v>0</v>
      </c>
      <c r="G169" s="37">
        <v>0</v>
      </c>
      <c r="H169" s="37">
        <v>0</v>
      </c>
      <c r="I169" s="37">
        <v>0</v>
      </c>
      <c r="J169" s="37">
        <v>0</v>
      </c>
      <c r="K169"/>
      <c r="L169"/>
      <c r="M169"/>
      <c r="N169" s="95" t="s">
        <v>230</v>
      </c>
      <c r="O169" s="95"/>
      <c r="P169" s="95"/>
      <c r="Q169" s="95"/>
      <c r="R169" s="95"/>
      <c r="S169" s="95"/>
      <c r="T169" s="95"/>
      <c r="U169" s="95"/>
      <c r="V169" s="95"/>
      <c r="W169" s="95"/>
      <c r="AA169" t="s">
        <v>425</v>
      </c>
      <c r="AB169" t="s">
        <v>578</v>
      </c>
    </row>
    <row r="170" spans="1:35" ht="12.95" customHeight="1" x14ac:dyDescent="0.2">
      <c r="A170" s="12"/>
      <c r="B170" s="28"/>
      <c r="C170" s="29"/>
      <c r="D170" s="70" t="s">
        <v>187</v>
      </c>
      <c r="E170" s="37">
        <v>0</v>
      </c>
      <c r="F170" s="37">
        <v>0</v>
      </c>
      <c r="G170" s="37">
        <v>0</v>
      </c>
      <c r="H170" s="37">
        <v>0</v>
      </c>
      <c r="I170" s="37">
        <v>0</v>
      </c>
      <c r="J170" s="37">
        <v>0</v>
      </c>
      <c r="K170"/>
      <c r="L170"/>
      <c r="M170"/>
      <c r="N170" s="95" t="s">
        <v>230</v>
      </c>
      <c r="O170" s="95"/>
      <c r="P170" s="95"/>
      <c r="Q170" s="95"/>
      <c r="R170" s="95"/>
      <c r="S170" s="95"/>
      <c r="T170" s="95"/>
      <c r="U170" s="95"/>
      <c r="V170" s="95"/>
      <c r="W170" s="95"/>
      <c r="AA170" t="s">
        <v>426</v>
      </c>
      <c r="AB170" t="s">
        <v>579</v>
      </c>
    </row>
    <row r="171" spans="1:35" ht="12.95" customHeight="1" x14ac:dyDescent="0.2">
      <c r="A171" s="12"/>
      <c r="B171" s="28"/>
      <c r="C171" s="25" t="s">
        <v>102</v>
      </c>
      <c r="D171" s="23"/>
      <c r="E171" s="37">
        <v>0</v>
      </c>
      <c r="F171" s="37">
        <v>0</v>
      </c>
      <c r="G171" s="37">
        <v>0</v>
      </c>
      <c r="H171" s="37">
        <v>0</v>
      </c>
      <c r="I171" s="37">
        <v>0</v>
      </c>
      <c r="J171" s="37">
        <v>0</v>
      </c>
      <c r="K171"/>
      <c r="L171"/>
      <c r="M171" s="152">
        <f>SUM(E172:E175)</f>
        <v>0</v>
      </c>
      <c r="N171" s="95" t="s">
        <v>230</v>
      </c>
      <c r="O171" s="95" t="b">
        <f t="shared" ref="O171:T171" si="36">ROUND(ABS(E171-SUM(E172:E175)),$J$2)&lt;=$O$5</f>
        <v>1</v>
      </c>
      <c r="P171" s="95" t="b">
        <f t="shared" si="36"/>
        <v>1</v>
      </c>
      <c r="Q171" s="95" t="b">
        <f t="shared" si="36"/>
        <v>1</v>
      </c>
      <c r="R171" s="95" t="b">
        <f t="shared" si="36"/>
        <v>1</v>
      </c>
      <c r="S171" s="95" t="b">
        <f t="shared" si="36"/>
        <v>1</v>
      </c>
      <c r="T171" s="95" t="b">
        <f t="shared" si="36"/>
        <v>1</v>
      </c>
      <c r="U171" s="95"/>
      <c r="V171" s="95"/>
      <c r="W171" s="95"/>
      <c r="AA171" t="s">
        <v>427</v>
      </c>
      <c r="AB171" t="s">
        <v>580</v>
      </c>
      <c r="AI171" s="152"/>
    </row>
    <row r="172" spans="1:35" ht="12.95" customHeight="1" x14ac:dyDescent="0.2">
      <c r="A172" s="12"/>
      <c r="B172" s="28"/>
      <c r="C172" s="27"/>
      <c r="D172" s="25" t="s">
        <v>103</v>
      </c>
      <c r="E172" s="37">
        <v>0</v>
      </c>
      <c r="F172" s="37">
        <v>0</v>
      </c>
      <c r="G172" s="37">
        <v>0</v>
      </c>
      <c r="H172" s="37">
        <v>0</v>
      </c>
      <c r="I172" s="37">
        <v>0</v>
      </c>
      <c r="J172" s="37">
        <v>0</v>
      </c>
      <c r="K172"/>
      <c r="L172"/>
      <c r="M172"/>
      <c r="N172" s="95" t="s">
        <v>230</v>
      </c>
      <c r="O172" s="95"/>
      <c r="P172" s="95"/>
      <c r="Q172" s="95"/>
      <c r="R172" s="95"/>
      <c r="S172" s="95"/>
      <c r="T172" s="95"/>
      <c r="U172" s="95"/>
      <c r="V172" s="95"/>
      <c r="W172" s="95"/>
      <c r="AA172" t="s">
        <v>428</v>
      </c>
      <c r="AB172" t="s">
        <v>581</v>
      </c>
    </row>
    <row r="173" spans="1:35" ht="12.95" customHeight="1" x14ac:dyDescent="0.2">
      <c r="A173" s="12"/>
      <c r="B173" s="28"/>
      <c r="C173" s="28"/>
      <c r="D173" s="54" t="s">
        <v>104</v>
      </c>
      <c r="E173" s="37">
        <v>0</v>
      </c>
      <c r="F173" s="37">
        <v>0</v>
      </c>
      <c r="G173" s="37">
        <v>0</v>
      </c>
      <c r="H173" s="37">
        <v>0</v>
      </c>
      <c r="I173" s="37">
        <v>0</v>
      </c>
      <c r="J173" s="37">
        <v>0</v>
      </c>
      <c r="K173"/>
      <c r="L173"/>
      <c r="M173"/>
      <c r="N173" s="95" t="s">
        <v>230</v>
      </c>
      <c r="O173" s="95"/>
      <c r="P173" s="95"/>
      <c r="Q173" s="95"/>
      <c r="R173" s="95"/>
      <c r="S173" s="95"/>
      <c r="T173" s="95"/>
      <c r="U173" s="95"/>
      <c r="V173" s="95"/>
      <c r="W173" s="95"/>
      <c r="AA173" t="s">
        <v>429</v>
      </c>
      <c r="AB173" t="s">
        <v>582</v>
      </c>
    </row>
    <row r="174" spans="1:35" ht="12.95" customHeight="1" x14ac:dyDescent="0.2">
      <c r="A174" s="12"/>
      <c r="B174" s="28"/>
      <c r="C174" s="28"/>
      <c r="D174" s="25" t="s">
        <v>105</v>
      </c>
      <c r="E174" s="37">
        <v>0</v>
      </c>
      <c r="F174" s="37">
        <v>0</v>
      </c>
      <c r="G174" s="37">
        <v>0</v>
      </c>
      <c r="H174" s="37">
        <v>0</v>
      </c>
      <c r="I174" s="37">
        <v>0</v>
      </c>
      <c r="J174" s="37">
        <v>0</v>
      </c>
      <c r="K174"/>
      <c r="L174"/>
      <c r="M174"/>
      <c r="N174" s="95" t="s">
        <v>230</v>
      </c>
      <c r="O174" s="95"/>
      <c r="P174" s="95"/>
      <c r="Q174" s="95"/>
      <c r="R174" s="95"/>
      <c r="S174" s="95"/>
      <c r="T174" s="95"/>
      <c r="U174" s="95"/>
      <c r="V174" s="95"/>
      <c r="W174" s="95"/>
      <c r="AA174" t="s">
        <v>430</v>
      </c>
      <c r="AB174" t="s">
        <v>583</v>
      </c>
    </row>
    <row r="175" spans="1:35" ht="12.95" customHeight="1" x14ac:dyDescent="0.2">
      <c r="A175" s="12"/>
      <c r="B175" s="28"/>
      <c r="C175" s="29"/>
      <c r="D175" s="70" t="s">
        <v>188</v>
      </c>
      <c r="E175" s="37">
        <v>0</v>
      </c>
      <c r="F175" s="37">
        <v>0</v>
      </c>
      <c r="G175" s="37">
        <v>0</v>
      </c>
      <c r="H175" s="37">
        <v>0</v>
      </c>
      <c r="I175" s="37">
        <v>0</v>
      </c>
      <c r="J175" s="37">
        <v>0</v>
      </c>
      <c r="K175"/>
      <c r="L175"/>
      <c r="M175"/>
      <c r="N175" s="95" t="s">
        <v>230</v>
      </c>
      <c r="O175" s="95"/>
      <c r="P175" s="95"/>
      <c r="Q175" s="95"/>
      <c r="R175" s="95"/>
      <c r="S175" s="95"/>
      <c r="T175" s="95"/>
      <c r="U175" s="95"/>
      <c r="V175" s="95"/>
      <c r="W175" s="95"/>
      <c r="AA175" t="s">
        <v>431</v>
      </c>
      <c r="AB175" t="s">
        <v>584</v>
      </c>
    </row>
    <row r="176" spans="1:35" ht="12.95" customHeight="1" x14ac:dyDescent="0.2">
      <c r="A176" s="12"/>
      <c r="B176" s="29"/>
      <c r="C176" s="70" t="s">
        <v>189</v>
      </c>
      <c r="D176" s="25"/>
      <c r="E176" s="37">
        <v>0</v>
      </c>
      <c r="F176" s="37">
        <v>0</v>
      </c>
      <c r="G176" s="37">
        <v>0</v>
      </c>
      <c r="H176" s="37">
        <v>0</v>
      </c>
      <c r="I176" s="37">
        <v>0</v>
      </c>
      <c r="J176" s="37">
        <v>0</v>
      </c>
      <c r="K176"/>
      <c r="L176"/>
      <c r="M176"/>
      <c r="N176" s="95" t="s">
        <v>230</v>
      </c>
      <c r="O176" s="113"/>
      <c r="P176" s="113"/>
      <c r="Q176" s="113"/>
      <c r="R176" s="113"/>
      <c r="S176" s="113"/>
      <c r="T176" s="113"/>
      <c r="U176" s="95"/>
      <c r="V176" s="95"/>
      <c r="W176" s="95"/>
      <c r="AA176" t="s">
        <v>432</v>
      </c>
      <c r="AB176" t="s">
        <v>585</v>
      </c>
    </row>
    <row r="177" spans="1:35" ht="12.95" customHeight="1" x14ac:dyDescent="0.2">
      <c r="A177" s="100"/>
      <c r="B177" s="17" t="s">
        <v>106</v>
      </c>
      <c r="C177" s="17"/>
      <c r="D177" s="17"/>
      <c r="E177" s="107">
        <v>0</v>
      </c>
      <c r="F177" s="107">
        <v>0</v>
      </c>
      <c r="G177" s="107">
        <v>0</v>
      </c>
      <c r="H177" s="107">
        <v>0</v>
      </c>
      <c r="I177" s="107">
        <v>0</v>
      </c>
      <c r="J177" s="107">
        <v>0</v>
      </c>
      <c r="K177"/>
      <c r="L177"/>
      <c r="M177" s="151">
        <f>E178+E184+E185</f>
        <v>0</v>
      </c>
      <c r="N177" s="95" t="s">
        <v>230</v>
      </c>
      <c r="O177" s="93" t="b">
        <f t="shared" ref="O177:T177" si="37">ROUND(ABS(E177-(E178+E184+E185)),$J$2)&lt;=$O$5</f>
        <v>1</v>
      </c>
      <c r="P177" s="93" t="b">
        <f t="shared" si="37"/>
        <v>1</v>
      </c>
      <c r="Q177" s="93" t="b">
        <f t="shared" si="37"/>
        <v>1</v>
      </c>
      <c r="R177" s="93" t="b">
        <f t="shared" si="37"/>
        <v>1</v>
      </c>
      <c r="S177" s="93" t="b">
        <f t="shared" si="37"/>
        <v>1</v>
      </c>
      <c r="T177" s="93" t="b">
        <f t="shared" si="37"/>
        <v>1</v>
      </c>
      <c r="U177" s="93"/>
      <c r="V177" s="93"/>
      <c r="W177" s="93"/>
      <c r="AA177" t="s">
        <v>433</v>
      </c>
      <c r="AB177" t="s">
        <v>586</v>
      </c>
      <c r="AI177" s="151"/>
    </row>
    <row r="178" spans="1:35" ht="12.95" customHeight="1" x14ac:dyDescent="0.2">
      <c r="A178" s="12"/>
      <c r="B178" s="71"/>
      <c r="C178" s="23" t="s">
        <v>107</v>
      </c>
      <c r="D178" s="23"/>
      <c r="E178" s="37">
        <v>0</v>
      </c>
      <c r="F178" s="37">
        <v>0</v>
      </c>
      <c r="G178" s="37">
        <v>0</v>
      </c>
      <c r="H178" s="37">
        <v>0</v>
      </c>
      <c r="I178" s="37">
        <v>0</v>
      </c>
      <c r="J178" s="37">
        <v>0</v>
      </c>
      <c r="K178"/>
      <c r="L178"/>
      <c r="M178" s="152">
        <f>SUM(E179:E183)</f>
        <v>0</v>
      </c>
      <c r="N178" s="95" t="s">
        <v>230</v>
      </c>
      <c r="O178" s="95" t="b">
        <f t="shared" ref="O178:T178" si="38">ROUND(ABS(E178-SUM(E179:E183)),$J$2)&lt;=$O$5</f>
        <v>1</v>
      </c>
      <c r="P178" s="95" t="b">
        <f t="shared" si="38"/>
        <v>1</v>
      </c>
      <c r="Q178" s="95" t="b">
        <f t="shared" si="38"/>
        <v>1</v>
      </c>
      <c r="R178" s="95" t="b">
        <f t="shared" si="38"/>
        <v>1</v>
      </c>
      <c r="S178" s="95" t="b">
        <f t="shared" si="38"/>
        <v>1</v>
      </c>
      <c r="T178" s="95" t="b">
        <f t="shared" si="38"/>
        <v>1</v>
      </c>
      <c r="U178" s="95"/>
      <c r="V178" s="95"/>
      <c r="W178" s="95"/>
      <c r="AA178" t="s">
        <v>434</v>
      </c>
      <c r="AB178" t="s">
        <v>587</v>
      </c>
      <c r="AI178" s="152"/>
    </row>
    <row r="179" spans="1:35" ht="24" customHeight="1" x14ac:dyDescent="0.2">
      <c r="A179" s="12"/>
      <c r="B179" s="28"/>
      <c r="C179" s="55"/>
      <c r="D179" s="56" t="s">
        <v>133</v>
      </c>
      <c r="E179" s="37">
        <v>0</v>
      </c>
      <c r="F179" s="37">
        <v>0</v>
      </c>
      <c r="G179" s="37">
        <v>0</v>
      </c>
      <c r="H179" s="37">
        <v>0</v>
      </c>
      <c r="I179" s="37">
        <v>0</v>
      </c>
      <c r="J179" s="37">
        <v>0</v>
      </c>
      <c r="K179"/>
      <c r="L179"/>
      <c r="M179"/>
      <c r="N179" s="95" t="s">
        <v>230</v>
      </c>
      <c r="O179" s="95"/>
      <c r="P179" s="95"/>
      <c r="Q179" s="95"/>
      <c r="R179" s="95"/>
      <c r="S179" s="95"/>
      <c r="T179" s="95"/>
      <c r="U179" s="95"/>
      <c r="V179" s="95"/>
      <c r="W179" s="95"/>
      <c r="AA179" t="s">
        <v>435</v>
      </c>
      <c r="AB179" t="s">
        <v>588</v>
      </c>
    </row>
    <row r="180" spans="1:35" ht="12.95" customHeight="1" x14ac:dyDescent="0.2">
      <c r="A180" s="12"/>
      <c r="B180" s="28"/>
      <c r="C180" s="57"/>
      <c r="D180" s="53" t="s">
        <v>108</v>
      </c>
      <c r="E180" s="37">
        <v>0</v>
      </c>
      <c r="F180" s="37">
        <v>0</v>
      </c>
      <c r="G180" s="37">
        <v>0</v>
      </c>
      <c r="H180" s="37">
        <v>0</v>
      </c>
      <c r="I180" s="37">
        <v>0</v>
      </c>
      <c r="J180" s="37">
        <v>0</v>
      </c>
      <c r="K180"/>
      <c r="L180"/>
      <c r="M180"/>
      <c r="N180" s="95" t="s">
        <v>230</v>
      </c>
      <c r="O180" s="95"/>
      <c r="P180" s="95"/>
      <c r="Q180" s="95"/>
      <c r="R180" s="95"/>
      <c r="S180" s="95"/>
      <c r="T180" s="95"/>
      <c r="U180" s="95"/>
      <c r="V180" s="95"/>
      <c r="W180" s="95"/>
      <c r="AA180" t="s">
        <v>436</v>
      </c>
      <c r="AB180" t="s">
        <v>108</v>
      </c>
    </row>
    <row r="181" spans="1:35" ht="12.95" customHeight="1" x14ac:dyDescent="0.2">
      <c r="A181" s="12"/>
      <c r="B181" s="28"/>
      <c r="C181" s="57"/>
      <c r="D181" s="53" t="s">
        <v>109</v>
      </c>
      <c r="E181" s="37">
        <v>0</v>
      </c>
      <c r="F181" s="37">
        <v>0</v>
      </c>
      <c r="G181" s="37">
        <v>0</v>
      </c>
      <c r="H181" s="37">
        <v>0</v>
      </c>
      <c r="I181" s="37">
        <v>0</v>
      </c>
      <c r="J181" s="37">
        <v>0</v>
      </c>
      <c r="K181"/>
      <c r="L181"/>
      <c r="M181"/>
      <c r="N181" s="95" t="s">
        <v>230</v>
      </c>
      <c r="O181" s="95"/>
      <c r="P181" s="95"/>
      <c r="Q181" s="95"/>
      <c r="R181" s="95"/>
      <c r="S181" s="95"/>
      <c r="T181" s="95"/>
      <c r="U181" s="95"/>
      <c r="V181" s="95"/>
      <c r="W181" s="95"/>
      <c r="AA181" t="s">
        <v>437</v>
      </c>
      <c r="AB181" t="s">
        <v>109</v>
      </c>
    </row>
    <row r="182" spans="1:35" ht="12.95" customHeight="1" x14ac:dyDescent="0.2">
      <c r="A182" s="12"/>
      <c r="B182" s="28"/>
      <c r="C182" s="57"/>
      <c r="D182" s="25" t="s">
        <v>110</v>
      </c>
      <c r="E182" s="37">
        <v>0</v>
      </c>
      <c r="F182" s="37">
        <v>0</v>
      </c>
      <c r="G182" s="37">
        <v>0</v>
      </c>
      <c r="H182" s="37">
        <v>0</v>
      </c>
      <c r="I182" s="37">
        <v>0</v>
      </c>
      <c r="J182" s="37">
        <v>0</v>
      </c>
      <c r="K182"/>
      <c r="L182"/>
      <c r="M182"/>
      <c r="N182" s="95" t="s">
        <v>230</v>
      </c>
      <c r="O182" s="95"/>
      <c r="P182" s="95"/>
      <c r="Q182" s="95"/>
      <c r="R182" s="95"/>
      <c r="S182" s="95"/>
      <c r="T182" s="95"/>
      <c r="U182" s="95"/>
      <c r="V182" s="95"/>
      <c r="W182" s="95"/>
      <c r="AA182" t="s">
        <v>438</v>
      </c>
      <c r="AB182" t="s">
        <v>110</v>
      </c>
    </row>
    <row r="183" spans="1:35" ht="12.95" customHeight="1" x14ac:dyDescent="0.2">
      <c r="A183" s="12"/>
      <c r="B183" s="28"/>
      <c r="C183" s="58"/>
      <c r="D183" s="70" t="s">
        <v>190</v>
      </c>
      <c r="E183" s="77">
        <v>0</v>
      </c>
      <c r="F183" s="77">
        <v>0</v>
      </c>
      <c r="G183" s="77">
        <v>0</v>
      </c>
      <c r="H183" s="77">
        <v>0</v>
      </c>
      <c r="I183" s="77">
        <v>0</v>
      </c>
      <c r="J183" s="77">
        <v>0</v>
      </c>
      <c r="K183"/>
      <c r="L183"/>
      <c r="M183"/>
      <c r="N183" s="95" t="s">
        <v>230</v>
      </c>
      <c r="O183" s="95"/>
      <c r="P183" s="95"/>
      <c r="Q183" s="95"/>
      <c r="R183" s="95"/>
      <c r="S183" s="95"/>
      <c r="T183" s="95"/>
      <c r="U183" s="95"/>
      <c r="V183" s="95"/>
      <c r="W183" s="95"/>
      <c r="AA183" t="s">
        <v>439</v>
      </c>
      <c r="AB183" t="s">
        <v>190</v>
      </c>
    </row>
    <row r="184" spans="1:35" ht="12.95" customHeight="1" x14ac:dyDescent="0.2">
      <c r="A184" s="12"/>
      <c r="B184" s="28"/>
      <c r="C184" s="70" t="s">
        <v>111</v>
      </c>
      <c r="D184" s="79"/>
      <c r="E184" s="77">
        <v>0</v>
      </c>
      <c r="F184" s="77">
        <v>0</v>
      </c>
      <c r="G184" s="77">
        <v>0</v>
      </c>
      <c r="H184" s="77">
        <v>0</v>
      </c>
      <c r="I184" s="77">
        <v>0</v>
      </c>
      <c r="J184" s="77">
        <v>0</v>
      </c>
      <c r="K184"/>
      <c r="L184"/>
      <c r="M184"/>
      <c r="N184" s="95" t="s">
        <v>230</v>
      </c>
      <c r="O184" s="95"/>
      <c r="P184" s="95"/>
      <c r="Q184" s="95"/>
      <c r="R184" s="95"/>
      <c r="S184" s="95"/>
      <c r="T184" s="95"/>
      <c r="U184" s="95"/>
      <c r="V184" s="95"/>
      <c r="W184" s="95"/>
      <c r="AA184" t="s">
        <v>440</v>
      </c>
      <c r="AB184" t="s">
        <v>589</v>
      </c>
    </row>
    <row r="185" spans="1:35" ht="12.95" customHeight="1" x14ac:dyDescent="0.2">
      <c r="A185" s="12"/>
      <c r="B185" s="29"/>
      <c r="C185" s="75" t="s">
        <v>191</v>
      </c>
      <c r="D185" s="79"/>
      <c r="E185" s="77">
        <v>0</v>
      </c>
      <c r="F185" s="77">
        <v>0</v>
      </c>
      <c r="G185" s="77">
        <v>0</v>
      </c>
      <c r="H185" s="77">
        <v>0</v>
      </c>
      <c r="I185" s="77">
        <v>0</v>
      </c>
      <c r="J185" s="77">
        <v>0</v>
      </c>
      <c r="K185"/>
      <c r="L185"/>
      <c r="M185"/>
      <c r="N185" s="95" t="s">
        <v>230</v>
      </c>
      <c r="O185" s="95"/>
      <c r="P185" s="95"/>
      <c r="Q185" s="95"/>
      <c r="R185" s="95"/>
      <c r="S185" s="95"/>
      <c r="T185" s="95"/>
      <c r="U185" s="95"/>
      <c r="V185" s="95"/>
      <c r="W185" s="95"/>
      <c r="AA185" t="s">
        <v>441</v>
      </c>
      <c r="AB185" t="s">
        <v>590</v>
      </c>
    </row>
    <row r="186" spans="1:35" ht="12.95" customHeight="1" thickBot="1" x14ac:dyDescent="0.25">
      <c r="A186" s="100"/>
      <c r="B186" s="74" t="s">
        <v>192</v>
      </c>
      <c r="C186" s="115"/>
      <c r="D186" s="110"/>
      <c r="E186" s="109">
        <v>0</v>
      </c>
      <c r="F186" s="109">
        <v>0</v>
      </c>
      <c r="G186" s="109">
        <v>0</v>
      </c>
      <c r="H186" s="109">
        <v>0</v>
      </c>
      <c r="I186" s="109">
        <v>0</v>
      </c>
      <c r="J186" s="109">
        <v>0</v>
      </c>
      <c r="K186"/>
      <c r="L186"/>
      <c r="M186"/>
      <c r="N186" s="95" t="s">
        <v>230</v>
      </c>
      <c r="O186" s="93"/>
      <c r="P186" s="93"/>
      <c r="Q186" s="93"/>
      <c r="R186" s="93"/>
      <c r="S186" s="93"/>
      <c r="T186" s="93"/>
      <c r="U186" s="93"/>
      <c r="V186" s="93"/>
      <c r="W186" s="93"/>
      <c r="AA186" t="s">
        <v>442</v>
      </c>
      <c r="AB186" t="s">
        <v>591</v>
      </c>
    </row>
    <row r="187" spans="1:35" ht="20.100000000000001" customHeight="1" thickBot="1" x14ac:dyDescent="0.25">
      <c r="A187" s="10" t="s">
        <v>227</v>
      </c>
      <c r="B187" s="10"/>
      <c r="C187" s="10"/>
      <c r="D187" s="10"/>
      <c r="E187" s="40">
        <v>0</v>
      </c>
      <c r="F187" s="40">
        <v>0</v>
      </c>
      <c r="G187" s="40">
        <v>0</v>
      </c>
      <c r="H187" s="40">
        <v>0</v>
      </c>
      <c r="I187" s="40">
        <v>0</v>
      </c>
      <c r="J187" s="40">
        <v>0</v>
      </c>
      <c r="K187"/>
      <c r="L187"/>
      <c r="M187" s="152">
        <f>SUM(E188:E190)</f>
        <v>0</v>
      </c>
      <c r="N187" s="95" t="s">
        <v>229</v>
      </c>
      <c r="O187" s="93" t="b">
        <f t="shared" ref="O187:T187" si="39">ROUND(ABS(E187-SUM(E188:E190)),$J$2)&lt;=$O$5</f>
        <v>1</v>
      </c>
      <c r="P187" s="93" t="b">
        <f t="shared" si="39"/>
        <v>1</v>
      </c>
      <c r="Q187" s="93" t="b">
        <f t="shared" si="39"/>
        <v>1</v>
      </c>
      <c r="R187" s="93" t="b">
        <f t="shared" si="39"/>
        <v>1</v>
      </c>
      <c r="S187" s="93" t="b">
        <f t="shared" si="39"/>
        <v>1</v>
      </c>
      <c r="T187" s="93" t="b">
        <f t="shared" si="39"/>
        <v>1</v>
      </c>
      <c r="U187" s="93"/>
      <c r="V187" s="93"/>
      <c r="W187" s="93"/>
      <c r="AA187" t="s">
        <v>443</v>
      </c>
      <c r="AB187" t="s">
        <v>592</v>
      </c>
      <c r="AI187" s="152"/>
    </row>
    <row r="188" spans="1:35" ht="12.95" customHeight="1" x14ac:dyDescent="0.2">
      <c r="A188" s="100"/>
      <c r="B188" s="14" t="s">
        <v>112</v>
      </c>
      <c r="C188" s="14"/>
      <c r="D188" s="14"/>
      <c r="E188" s="116">
        <v>0</v>
      </c>
      <c r="F188" s="116">
        <v>0</v>
      </c>
      <c r="G188" s="116">
        <v>0</v>
      </c>
      <c r="H188" s="116">
        <v>0</v>
      </c>
      <c r="I188" s="116">
        <v>0</v>
      </c>
      <c r="J188" s="116">
        <v>0</v>
      </c>
      <c r="K188"/>
      <c r="L188"/>
      <c r="M188"/>
      <c r="N188" s="95" t="s">
        <v>230</v>
      </c>
      <c r="O188" s="93"/>
      <c r="P188" s="93"/>
      <c r="Q188" s="93"/>
      <c r="R188" s="93"/>
      <c r="S188" s="93"/>
      <c r="T188" s="93"/>
      <c r="U188" s="93"/>
      <c r="V188" s="93"/>
      <c r="W188" s="93"/>
      <c r="AA188" t="s">
        <v>444</v>
      </c>
      <c r="AB188" t="s">
        <v>112</v>
      </c>
    </row>
    <row r="189" spans="1:35" ht="12.95" customHeight="1" x14ac:dyDescent="0.2">
      <c r="A189" s="100"/>
      <c r="B189" s="74" t="s">
        <v>193</v>
      </c>
      <c r="C189" s="82"/>
      <c r="D189" s="82"/>
      <c r="E189" s="117">
        <v>0</v>
      </c>
      <c r="F189" s="117">
        <v>0</v>
      </c>
      <c r="G189" s="117">
        <v>0</v>
      </c>
      <c r="H189" s="117">
        <v>0</v>
      </c>
      <c r="I189" s="117">
        <v>0</v>
      </c>
      <c r="J189" s="117">
        <v>0</v>
      </c>
      <c r="K189"/>
      <c r="L189"/>
      <c r="M189"/>
      <c r="N189" s="95" t="s">
        <v>230</v>
      </c>
      <c r="O189" s="93"/>
      <c r="P189" s="93"/>
      <c r="Q189" s="93"/>
      <c r="R189" s="93"/>
      <c r="S189" s="93"/>
      <c r="T189" s="93"/>
      <c r="U189" s="93"/>
      <c r="V189" s="93"/>
      <c r="W189" s="93"/>
      <c r="AA189" t="s">
        <v>445</v>
      </c>
      <c r="AB189" t="s">
        <v>593</v>
      </c>
    </row>
    <row r="190" spans="1:35" ht="12.95" customHeight="1" thickBot="1" x14ac:dyDescent="0.25">
      <c r="A190" s="101"/>
      <c r="B190" s="24" t="s">
        <v>194</v>
      </c>
      <c r="C190" s="24"/>
      <c r="D190" s="24"/>
      <c r="E190" s="109">
        <v>0</v>
      </c>
      <c r="F190" s="109">
        <v>0</v>
      </c>
      <c r="G190" s="109">
        <v>0</v>
      </c>
      <c r="H190" s="109">
        <v>0</v>
      </c>
      <c r="I190" s="109">
        <v>0</v>
      </c>
      <c r="J190" s="109">
        <v>0</v>
      </c>
      <c r="K190"/>
      <c r="L190"/>
      <c r="M190"/>
      <c r="N190" s="95" t="s">
        <v>230</v>
      </c>
      <c r="O190" s="93"/>
      <c r="P190" s="93"/>
      <c r="Q190" s="93"/>
      <c r="R190" s="93"/>
      <c r="S190" s="93"/>
      <c r="T190" s="93"/>
      <c r="U190" s="93"/>
      <c r="V190" s="93"/>
      <c r="W190" s="93"/>
      <c r="AA190" t="s">
        <v>446</v>
      </c>
      <c r="AB190" t="s">
        <v>194</v>
      </c>
    </row>
    <row r="191" spans="1:35" ht="20.100000000000001" customHeight="1" thickBot="1" x14ac:dyDescent="0.25">
      <c r="A191" s="10" t="s">
        <v>471</v>
      </c>
      <c r="B191" s="10"/>
      <c r="C191" s="10"/>
      <c r="D191" s="10"/>
      <c r="E191" s="40">
        <v>0</v>
      </c>
      <c r="F191" s="40">
        <v>0</v>
      </c>
      <c r="G191" s="40">
        <v>0</v>
      </c>
      <c r="H191" s="40">
        <v>0</v>
      </c>
      <c r="I191" s="40">
        <v>0</v>
      </c>
      <c r="J191" s="40">
        <v>0</v>
      </c>
      <c r="K191" s="82"/>
      <c r="L191" s="82"/>
      <c r="M191" s="82"/>
      <c r="N191" s="121" t="s">
        <v>229</v>
      </c>
      <c r="O191" s="82"/>
      <c r="P191" s="82"/>
      <c r="Q191" s="82"/>
      <c r="R191" s="82"/>
      <c r="S191" s="82"/>
      <c r="T191" s="82"/>
      <c r="U191" s="82"/>
      <c r="V191" s="82"/>
      <c r="W191" s="82"/>
      <c r="X191" s="82"/>
      <c r="Y191" s="82"/>
      <c r="Z191" s="82"/>
      <c r="AA191" s="148" t="s">
        <v>473</v>
      </c>
      <c r="AB191" s="148" t="s">
        <v>594</v>
      </c>
      <c r="AC191" s="82"/>
      <c r="AD191" s="82"/>
      <c r="AE191" s="82"/>
      <c r="AF191" s="82"/>
      <c r="AI191" s="82"/>
    </row>
    <row r="192" spans="1:35" s="7" customFormat="1" ht="19.5" customHeight="1" thickBot="1" x14ac:dyDescent="0.25">
      <c r="A192" s="10" t="s">
        <v>472</v>
      </c>
      <c r="B192" s="10"/>
      <c r="C192" s="10"/>
      <c r="D192" s="10"/>
      <c r="E192" s="40">
        <v>0</v>
      </c>
      <c r="F192" s="40">
        <v>0</v>
      </c>
      <c r="G192" s="40">
        <v>0</v>
      </c>
      <c r="H192" s="40">
        <v>0</v>
      </c>
      <c r="I192" s="40">
        <v>0</v>
      </c>
      <c r="J192" s="40">
        <v>0</v>
      </c>
      <c r="K192" s="148"/>
      <c r="L192" s="148"/>
      <c r="M192" s="153">
        <f>E8+E52+E73+E118+E145+E159+E187+E191</f>
        <v>0</v>
      </c>
      <c r="N192" s="121" t="s">
        <v>229</v>
      </c>
      <c r="O192" s="148"/>
      <c r="P192" s="148"/>
      <c r="Q192" s="148"/>
      <c r="R192" s="148"/>
      <c r="S192" s="148"/>
      <c r="T192" s="148"/>
      <c r="U192" s="148"/>
      <c r="V192" s="148"/>
      <c r="W192" s="148"/>
      <c r="X192" s="148"/>
      <c r="Y192" s="148"/>
      <c r="Z192" s="148"/>
      <c r="AA192" s="148" t="s">
        <v>447</v>
      </c>
      <c r="AB192" s="148" t="s">
        <v>595</v>
      </c>
      <c r="AC192" s="148"/>
      <c r="AD192" s="148"/>
      <c r="AE192" s="148"/>
      <c r="AF192" s="148"/>
      <c r="AI192" s="153"/>
    </row>
    <row r="193" spans="1:35" s="7" customFormat="1" ht="20.100000000000001" customHeight="1" thickBot="1" x14ac:dyDescent="0.25">
      <c r="A193" s="136" t="s">
        <v>467</v>
      </c>
      <c r="B193" s="5"/>
      <c r="C193" s="5"/>
      <c r="D193" s="26"/>
      <c r="E193" s="140">
        <f>IF(ROUND(ABS(E192-SUM(E8+E52+E73+E118+E145+E159+E187+E191)),$J$2)&gt;$O$5,ROUND(ABS(E192-SUM(E8+E52+E73+E118+E145+E159+E187+E191)),$J$2),0)</f>
        <v>0</v>
      </c>
      <c r="F193" s="140">
        <f t="shared" ref="F193:J193" si="40">IF(ROUND(ABS(F192-SUM(F8+F52+F73+F118+F145+F159+F187+F191)),$J$2)&gt;$O$5,ROUND(ABS(F192-SUM(F8+F52+F73+F118+F145+F159+F187+F191)),$J$2),0)</f>
        <v>0</v>
      </c>
      <c r="G193" s="140">
        <f t="shared" si="40"/>
        <v>0</v>
      </c>
      <c r="H193" s="140">
        <f t="shared" si="40"/>
        <v>0</v>
      </c>
      <c r="I193" s="140">
        <f t="shared" si="40"/>
        <v>0</v>
      </c>
      <c r="J193" s="140">
        <f t="shared" si="40"/>
        <v>0</v>
      </c>
      <c r="K193" s="6"/>
      <c r="L193" s="6"/>
      <c r="M193" s="6"/>
      <c r="N193" s="145" t="s">
        <v>230</v>
      </c>
      <c r="O193" s="146"/>
      <c r="P193" s="146"/>
      <c r="Q193" s="146"/>
      <c r="R193" s="146"/>
      <c r="S193" s="146"/>
      <c r="T193" s="146"/>
      <c r="U193" s="6"/>
      <c r="V193" s="6"/>
      <c r="W193" s="6"/>
      <c r="X193" s="6"/>
      <c r="Y193" s="6"/>
      <c r="Z193" s="6"/>
      <c r="AA193" s="6" t="s">
        <v>448</v>
      </c>
      <c r="AB193" s="6"/>
      <c r="AC193" s="6"/>
      <c r="AD193" s="6"/>
      <c r="AE193" s="6"/>
      <c r="AF193" s="6"/>
    </row>
    <row r="194" spans="1:35" ht="12.95" customHeight="1" thickBot="1" x14ac:dyDescent="0.25">
      <c r="A194" s="242" t="s">
        <v>113</v>
      </c>
      <c r="B194" s="242"/>
      <c r="C194" s="242"/>
      <c r="D194" s="242"/>
      <c r="E194" s="139"/>
      <c r="F194" s="139"/>
      <c r="G194" s="139"/>
      <c r="H194" s="139"/>
      <c r="I194" s="139"/>
      <c r="J194" s="139"/>
      <c r="K194" s="6"/>
      <c r="L194" s="6"/>
      <c r="M194" s="6"/>
      <c r="N194" s="145" t="s">
        <v>230</v>
      </c>
      <c r="O194" s="6"/>
      <c r="P194" s="6"/>
      <c r="Q194" s="6"/>
      <c r="R194" s="6"/>
      <c r="S194" s="6"/>
      <c r="T194" s="6"/>
      <c r="U194" s="6"/>
      <c r="V194" s="6"/>
      <c r="W194" s="6"/>
      <c r="X194" s="6"/>
      <c r="Y194" s="6"/>
      <c r="Z194" s="6"/>
      <c r="AA194" s="6" t="s">
        <v>448</v>
      </c>
      <c r="AB194" s="6"/>
      <c r="AC194" s="6"/>
      <c r="AD194" s="6"/>
      <c r="AE194" s="6"/>
      <c r="AF194" s="6"/>
    </row>
    <row r="195" spans="1:35" ht="24.75" customHeight="1" x14ac:dyDescent="0.2">
      <c r="A195" s="118"/>
      <c r="B195" s="60" t="s">
        <v>114</v>
      </c>
      <c r="C195" s="60"/>
      <c r="D195" s="60"/>
      <c r="E195" s="119">
        <v>0</v>
      </c>
      <c r="F195" s="119">
        <v>0</v>
      </c>
      <c r="G195" s="119">
        <v>0</v>
      </c>
      <c r="H195" s="119">
        <v>0</v>
      </c>
      <c r="I195" s="119">
        <v>0</v>
      </c>
      <c r="J195" s="119">
        <v>0</v>
      </c>
      <c r="K195" s="148"/>
      <c r="L195" s="148"/>
      <c r="M195" s="148"/>
      <c r="N195" s="121" t="s">
        <v>230</v>
      </c>
      <c r="O195" s="146" t="b">
        <f t="shared" ref="O195:T195" si="41">ROUND(ABS(E195-SUM(E196:E201)),$J$2)&lt;=$O$5</f>
        <v>1</v>
      </c>
      <c r="P195" s="146" t="b">
        <f t="shared" si="41"/>
        <v>1</v>
      </c>
      <c r="Q195" s="146" t="b">
        <f t="shared" si="41"/>
        <v>1</v>
      </c>
      <c r="R195" s="146" t="b">
        <f t="shared" si="41"/>
        <v>1</v>
      </c>
      <c r="S195" s="146" t="b">
        <f t="shared" si="41"/>
        <v>1</v>
      </c>
      <c r="T195" s="146" t="b">
        <f t="shared" si="41"/>
        <v>1</v>
      </c>
      <c r="U195" s="148"/>
      <c r="V195" s="148"/>
      <c r="W195" s="148"/>
      <c r="X195" s="148"/>
      <c r="Y195" s="148"/>
      <c r="Z195" s="148"/>
      <c r="AA195" s="146" t="s">
        <v>449</v>
      </c>
      <c r="AB195" s="148" t="s">
        <v>596</v>
      </c>
      <c r="AC195" s="148"/>
      <c r="AD195" s="148"/>
      <c r="AE195" s="148"/>
      <c r="AF195" s="148"/>
    </row>
    <row r="196" spans="1:35" ht="12.95" customHeight="1" x14ac:dyDescent="0.2">
      <c r="A196" s="59"/>
      <c r="B196" s="61"/>
      <c r="C196" s="243" t="s">
        <v>195</v>
      </c>
      <c r="D196" s="244"/>
      <c r="E196" s="62">
        <v>0</v>
      </c>
      <c r="F196" s="62">
        <v>0</v>
      </c>
      <c r="G196" s="62">
        <v>0</v>
      </c>
      <c r="H196" s="62">
        <v>0</v>
      </c>
      <c r="I196" s="62">
        <v>0</v>
      </c>
      <c r="J196" s="62">
        <v>0</v>
      </c>
      <c r="K196" s="121"/>
      <c r="L196" s="121"/>
      <c r="M196" s="121"/>
      <c r="N196" s="121" t="s">
        <v>230</v>
      </c>
      <c r="O196" s="145" t="b">
        <f t="shared" ref="O196:T196" si="42">E196&lt;=E20</f>
        <v>1</v>
      </c>
      <c r="P196" s="145" t="b">
        <f t="shared" si="42"/>
        <v>1</v>
      </c>
      <c r="Q196" s="145" t="b">
        <f t="shared" si="42"/>
        <v>1</v>
      </c>
      <c r="R196" s="145" t="b">
        <f t="shared" si="42"/>
        <v>1</v>
      </c>
      <c r="S196" s="145" t="b">
        <f t="shared" si="42"/>
        <v>1</v>
      </c>
      <c r="T196" s="145" t="b">
        <f t="shared" si="42"/>
        <v>1</v>
      </c>
      <c r="U196" s="121"/>
      <c r="V196" s="121"/>
      <c r="W196" s="121"/>
      <c r="X196" s="121"/>
      <c r="Y196" s="121"/>
      <c r="Z196" s="121"/>
      <c r="AA196" s="145" t="s">
        <v>450</v>
      </c>
      <c r="AB196" s="121" t="s">
        <v>597</v>
      </c>
      <c r="AC196" s="121"/>
      <c r="AD196" s="121"/>
      <c r="AE196" s="121"/>
      <c r="AF196" s="121"/>
    </row>
    <row r="197" spans="1:35" ht="12.95" customHeight="1" x14ac:dyDescent="0.2">
      <c r="A197" s="59"/>
      <c r="B197" s="59"/>
      <c r="C197" s="63" t="s">
        <v>115</v>
      </c>
      <c r="D197" s="64"/>
      <c r="E197" s="62">
        <v>0</v>
      </c>
      <c r="F197" s="62">
        <v>0</v>
      </c>
      <c r="G197" s="62">
        <v>0</v>
      </c>
      <c r="H197" s="62">
        <v>0</v>
      </c>
      <c r="I197" s="62">
        <v>0</v>
      </c>
      <c r="J197" s="62">
        <v>0</v>
      </c>
      <c r="K197" s="121"/>
      <c r="L197" s="121"/>
      <c r="M197" s="121"/>
      <c r="N197" s="121" t="s">
        <v>230</v>
      </c>
      <c r="O197" s="145" t="b">
        <f t="shared" ref="O197:T197" si="43">E197=E36</f>
        <v>1</v>
      </c>
      <c r="P197" s="145" t="b">
        <f t="shared" si="43"/>
        <v>1</v>
      </c>
      <c r="Q197" s="145" t="b">
        <f t="shared" si="43"/>
        <v>1</v>
      </c>
      <c r="R197" s="145" t="b">
        <f t="shared" si="43"/>
        <v>1</v>
      </c>
      <c r="S197" s="145" t="b">
        <f t="shared" si="43"/>
        <v>1</v>
      </c>
      <c r="T197" s="145" t="b">
        <f t="shared" si="43"/>
        <v>1</v>
      </c>
      <c r="U197" s="121"/>
      <c r="V197" s="121"/>
      <c r="W197" s="121"/>
      <c r="X197" s="121"/>
      <c r="Y197" s="121"/>
      <c r="Z197" s="121"/>
      <c r="AA197" s="121" t="s">
        <v>451</v>
      </c>
      <c r="AB197" s="121" t="s">
        <v>598</v>
      </c>
      <c r="AC197" s="121"/>
      <c r="AD197" s="121"/>
      <c r="AE197" s="121"/>
      <c r="AF197" s="121"/>
    </row>
    <row r="198" spans="1:35" ht="12.95" customHeight="1" x14ac:dyDescent="0.2">
      <c r="A198" s="59"/>
      <c r="B198" s="59"/>
      <c r="C198" s="83" t="s">
        <v>196</v>
      </c>
      <c r="D198" s="64"/>
      <c r="E198" s="62">
        <v>0</v>
      </c>
      <c r="F198" s="62">
        <v>0</v>
      </c>
      <c r="G198" s="62">
        <v>0</v>
      </c>
      <c r="H198" s="62">
        <v>0</v>
      </c>
      <c r="I198" s="62">
        <v>0</v>
      </c>
      <c r="J198" s="62">
        <v>0</v>
      </c>
      <c r="K198" s="121"/>
      <c r="L198" s="121"/>
      <c r="M198" s="121"/>
      <c r="N198" s="121" t="s">
        <v>230</v>
      </c>
      <c r="O198" s="145" t="b">
        <f t="shared" ref="O198:T198" si="44">E198=E166</f>
        <v>1</v>
      </c>
      <c r="P198" s="145" t="b">
        <f t="shared" si="44"/>
        <v>1</v>
      </c>
      <c r="Q198" s="145" t="b">
        <f t="shared" si="44"/>
        <v>1</v>
      </c>
      <c r="R198" s="145" t="b">
        <f t="shared" si="44"/>
        <v>1</v>
      </c>
      <c r="S198" s="145" t="b">
        <f t="shared" si="44"/>
        <v>1</v>
      </c>
      <c r="T198" s="145" t="b">
        <f t="shared" si="44"/>
        <v>1</v>
      </c>
      <c r="U198" s="121"/>
      <c r="V198" s="121"/>
      <c r="W198" s="121"/>
      <c r="X198" s="121"/>
      <c r="Y198" s="121"/>
      <c r="Z198" s="121"/>
      <c r="AA198" s="121" t="s">
        <v>452</v>
      </c>
      <c r="AB198" s="121" t="s">
        <v>599</v>
      </c>
      <c r="AC198" s="121"/>
      <c r="AD198" s="121"/>
      <c r="AE198" s="121"/>
      <c r="AF198" s="121"/>
    </row>
    <row r="199" spans="1:35" ht="12.95" customHeight="1" x14ac:dyDescent="0.2">
      <c r="A199" s="59"/>
      <c r="B199" s="59"/>
      <c r="C199" s="63" t="s">
        <v>116</v>
      </c>
      <c r="D199" s="64"/>
      <c r="E199" s="62">
        <v>0</v>
      </c>
      <c r="F199" s="62">
        <v>0</v>
      </c>
      <c r="G199" s="62">
        <v>0</v>
      </c>
      <c r="H199" s="62">
        <v>0</v>
      </c>
      <c r="I199" s="62">
        <v>0</v>
      </c>
      <c r="J199" s="62">
        <v>0</v>
      </c>
      <c r="K199" s="121"/>
      <c r="L199" s="121"/>
      <c r="M199" s="121"/>
      <c r="N199" s="121" t="s">
        <v>230</v>
      </c>
      <c r="O199" s="145" t="b">
        <f t="shared" ref="O199:T199" si="45">E199=E171</f>
        <v>1</v>
      </c>
      <c r="P199" s="145" t="b">
        <f t="shared" si="45"/>
        <v>1</v>
      </c>
      <c r="Q199" s="145" t="b">
        <f t="shared" si="45"/>
        <v>1</v>
      </c>
      <c r="R199" s="145" t="b">
        <f t="shared" si="45"/>
        <v>1</v>
      </c>
      <c r="S199" s="145" t="b">
        <f t="shared" si="45"/>
        <v>1</v>
      </c>
      <c r="T199" s="145" t="b">
        <f t="shared" si="45"/>
        <v>1</v>
      </c>
      <c r="U199" s="121"/>
      <c r="V199" s="121"/>
      <c r="W199" s="121"/>
      <c r="X199" s="121"/>
      <c r="Y199" s="121"/>
      <c r="Z199" s="121"/>
      <c r="AA199" s="121" t="s">
        <v>453</v>
      </c>
      <c r="AB199" s="121" t="s">
        <v>600</v>
      </c>
      <c r="AC199" s="121"/>
      <c r="AD199" s="121"/>
      <c r="AE199" s="121"/>
      <c r="AF199" s="121"/>
    </row>
    <row r="200" spans="1:35" ht="12.95" customHeight="1" x14ac:dyDescent="0.2">
      <c r="A200" s="59"/>
      <c r="B200" s="59"/>
      <c r="C200" s="84" t="s">
        <v>197</v>
      </c>
      <c r="D200" s="65"/>
      <c r="E200" s="62">
        <v>0</v>
      </c>
      <c r="F200" s="62">
        <v>0</v>
      </c>
      <c r="G200" s="62">
        <v>0</v>
      </c>
      <c r="H200" s="62">
        <v>0</v>
      </c>
      <c r="I200" s="62">
        <v>0</v>
      </c>
      <c r="J200" s="62">
        <v>0</v>
      </c>
      <c r="K200" s="121"/>
      <c r="L200" s="121"/>
      <c r="M200" s="121"/>
      <c r="N200" s="121" t="s">
        <v>230</v>
      </c>
      <c r="O200" s="145" t="b">
        <f t="shared" ref="O200:T200" si="46">E200&lt;=E188</f>
        <v>1</v>
      </c>
      <c r="P200" s="145" t="b">
        <f t="shared" si="46"/>
        <v>1</v>
      </c>
      <c r="Q200" s="145" t="b">
        <f t="shared" si="46"/>
        <v>1</v>
      </c>
      <c r="R200" s="145" t="b">
        <f t="shared" si="46"/>
        <v>1</v>
      </c>
      <c r="S200" s="145" t="b">
        <f t="shared" si="46"/>
        <v>1</v>
      </c>
      <c r="T200" s="145" t="b">
        <f t="shared" si="46"/>
        <v>1</v>
      </c>
      <c r="U200" s="121"/>
      <c r="V200" s="121"/>
      <c r="W200" s="121"/>
      <c r="X200" s="121"/>
      <c r="Y200" s="121"/>
      <c r="Z200" s="121"/>
      <c r="AA200" s="121" t="s">
        <v>454</v>
      </c>
      <c r="AB200" s="121" t="s">
        <v>601</v>
      </c>
      <c r="AC200" s="121"/>
      <c r="AD200" s="121"/>
      <c r="AE200" s="121"/>
      <c r="AF200" s="121"/>
    </row>
    <row r="201" spans="1:35" ht="12.95" customHeight="1" x14ac:dyDescent="0.2">
      <c r="A201" s="59"/>
      <c r="B201" s="66"/>
      <c r="C201" s="63" t="s">
        <v>118</v>
      </c>
      <c r="D201" s="64"/>
      <c r="E201" s="62">
        <v>0</v>
      </c>
      <c r="F201" s="62">
        <v>0</v>
      </c>
      <c r="G201" s="62">
        <v>0</v>
      </c>
      <c r="H201" s="62">
        <v>0</v>
      </c>
      <c r="I201" s="62">
        <v>0</v>
      </c>
      <c r="J201" s="62">
        <v>0</v>
      </c>
      <c r="K201" s="121"/>
      <c r="L201" s="121"/>
      <c r="M201" s="121"/>
      <c r="N201" s="121" t="s">
        <v>230</v>
      </c>
      <c r="O201" s="145"/>
      <c r="P201" s="145"/>
      <c r="Q201" s="145"/>
      <c r="R201" s="145"/>
      <c r="S201" s="145"/>
      <c r="T201" s="145"/>
      <c r="U201" s="121"/>
      <c r="V201" s="121"/>
      <c r="W201" s="121"/>
      <c r="X201" s="121"/>
      <c r="Y201" s="121"/>
      <c r="Z201" s="121"/>
      <c r="AA201" s="121" t="s">
        <v>455</v>
      </c>
      <c r="AB201" s="121" t="s">
        <v>602</v>
      </c>
      <c r="AC201" s="121"/>
      <c r="AD201" s="121"/>
      <c r="AE201" s="121"/>
      <c r="AF201" s="121"/>
    </row>
    <row r="202" spans="1:35" ht="12.95" customHeight="1" x14ac:dyDescent="0.2">
      <c r="A202" s="118"/>
      <c r="B202" s="67" t="s">
        <v>119</v>
      </c>
      <c r="C202" s="67"/>
      <c r="D202" s="67"/>
      <c r="E202" s="120">
        <v>0</v>
      </c>
      <c r="F202" s="120">
        <v>0</v>
      </c>
      <c r="G202" s="120">
        <v>0</v>
      </c>
      <c r="H202" s="120">
        <v>0</v>
      </c>
      <c r="I202" s="120">
        <v>0</v>
      </c>
      <c r="J202" s="120">
        <v>0</v>
      </c>
      <c r="K202" s="148"/>
      <c r="L202" s="148"/>
      <c r="M202" s="148"/>
      <c r="N202" s="121" t="s">
        <v>230</v>
      </c>
      <c r="O202" s="145" t="b">
        <f t="shared" ref="O202:T202" si="47">ROUND(ABS(E202-SUM(E203:E206)),$J$2)&lt;=$O$5</f>
        <v>1</v>
      </c>
      <c r="P202" s="145" t="b">
        <f t="shared" si="47"/>
        <v>1</v>
      </c>
      <c r="Q202" s="145" t="b">
        <f t="shared" si="47"/>
        <v>1</v>
      </c>
      <c r="R202" s="145" t="b">
        <f t="shared" si="47"/>
        <v>1</v>
      </c>
      <c r="S202" s="145" t="b">
        <f t="shared" si="47"/>
        <v>1</v>
      </c>
      <c r="T202" s="145" t="b">
        <f t="shared" si="47"/>
        <v>1</v>
      </c>
      <c r="U202" s="148"/>
      <c r="V202" s="148"/>
      <c r="W202" s="148"/>
      <c r="X202" s="148"/>
      <c r="Y202" s="148"/>
      <c r="Z202" s="148"/>
      <c r="AA202" s="148" t="s">
        <v>456</v>
      </c>
      <c r="AB202" s="148" t="s">
        <v>603</v>
      </c>
      <c r="AC202" s="148"/>
      <c r="AD202" s="148"/>
      <c r="AE202" s="148"/>
      <c r="AF202" s="148"/>
    </row>
    <row r="203" spans="1:35" ht="12.95" customHeight="1" x14ac:dyDescent="0.2">
      <c r="A203" s="59"/>
      <c r="B203" s="61"/>
      <c r="C203" s="84" t="s">
        <v>198</v>
      </c>
      <c r="D203" s="64"/>
      <c r="E203" s="62">
        <v>0</v>
      </c>
      <c r="F203" s="62">
        <v>0</v>
      </c>
      <c r="G203" s="62">
        <v>0</v>
      </c>
      <c r="H203" s="62">
        <v>0</v>
      </c>
      <c r="I203" s="62">
        <v>0</v>
      </c>
      <c r="J203" s="62">
        <v>0</v>
      </c>
      <c r="K203" s="121"/>
      <c r="L203" s="121"/>
      <c r="M203" s="121"/>
      <c r="N203" s="121" t="s">
        <v>230</v>
      </c>
      <c r="O203" s="145" t="b">
        <f t="shared" ref="O203:T204" si="48">E203&lt;=E33</f>
        <v>1</v>
      </c>
      <c r="P203" s="145" t="b">
        <f t="shared" si="48"/>
        <v>1</v>
      </c>
      <c r="Q203" s="145" t="b">
        <f t="shared" si="48"/>
        <v>1</v>
      </c>
      <c r="R203" s="145" t="b">
        <f t="shared" si="48"/>
        <v>1</v>
      </c>
      <c r="S203" s="145" t="b">
        <f t="shared" si="48"/>
        <v>1</v>
      </c>
      <c r="T203" s="145" t="b">
        <f t="shared" si="48"/>
        <v>1</v>
      </c>
      <c r="U203" s="121"/>
      <c r="V203" s="121"/>
      <c r="W203" s="121"/>
      <c r="X203" s="121"/>
      <c r="Y203" s="121"/>
      <c r="Z203" s="121"/>
      <c r="AA203" s="121" t="s">
        <v>457</v>
      </c>
      <c r="AB203" s="121" t="s">
        <v>604</v>
      </c>
      <c r="AC203" s="121"/>
      <c r="AD203" s="121"/>
      <c r="AE203" s="121"/>
      <c r="AF203" s="121"/>
    </row>
    <row r="204" spans="1:35" ht="12.95" customHeight="1" x14ac:dyDescent="0.2">
      <c r="A204" s="59"/>
      <c r="B204" s="59"/>
      <c r="C204" s="83" t="s">
        <v>199</v>
      </c>
      <c r="D204" s="64"/>
      <c r="E204" s="62">
        <v>0</v>
      </c>
      <c r="F204" s="62">
        <v>0</v>
      </c>
      <c r="G204" s="62">
        <v>0</v>
      </c>
      <c r="H204" s="62">
        <v>0</v>
      </c>
      <c r="I204" s="62">
        <v>0</v>
      </c>
      <c r="J204" s="62">
        <v>0</v>
      </c>
      <c r="K204" s="121"/>
      <c r="L204" s="121"/>
      <c r="M204" s="121"/>
      <c r="N204" s="121" t="s">
        <v>230</v>
      </c>
      <c r="O204" s="145" t="b">
        <f t="shared" si="48"/>
        <v>1</v>
      </c>
      <c r="P204" s="145" t="b">
        <f t="shared" si="48"/>
        <v>1</v>
      </c>
      <c r="Q204" s="145" t="b">
        <f t="shared" si="48"/>
        <v>1</v>
      </c>
      <c r="R204" s="145" t="b">
        <f t="shared" si="48"/>
        <v>1</v>
      </c>
      <c r="S204" s="145" t="b">
        <f t="shared" si="48"/>
        <v>1</v>
      </c>
      <c r="T204" s="145" t="b">
        <f t="shared" si="48"/>
        <v>1</v>
      </c>
      <c r="U204" s="121"/>
      <c r="V204" s="121"/>
      <c r="W204" s="121"/>
      <c r="X204" s="121"/>
      <c r="Y204" s="121"/>
      <c r="Z204" s="121"/>
      <c r="AA204" s="121" t="s">
        <v>458</v>
      </c>
      <c r="AB204" s="121" t="s">
        <v>605</v>
      </c>
      <c r="AC204" s="121"/>
      <c r="AD204" s="121"/>
      <c r="AE204" s="121"/>
      <c r="AF204" s="121"/>
    </row>
    <row r="205" spans="1:35" ht="12.95" customHeight="1" x14ac:dyDescent="0.2">
      <c r="A205" s="59"/>
      <c r="B205" s="59"/>
      <c r="C205" s="63" t="s">
        <v>121</v>
      </c>
      <c r="D205" s="64"/>
      <c r="E205" s="62">
        <v>0</v>
      </c>
      <c r="F205" s="62">
        <v>0</v>
      </c>
      <c r="G205" s="62">
        <v>0</v>
      </c>
      <c r="H205" s="62">
        <v>0</v>
      </c>
      <c r="I205" s="62">
        <v>0</v>
      </c>
      <c r="J205" s="62">
        <v>0</v>
      </c>
      <c r="K205" s="121"/>
      <c r="L205" s="121"/>
      <c r="M205" s="121"/>
      <c r="N205" s="121" t="s">
        <v>230</v>
      </c>
      <c r="O205" s="145" t="b">
        <f t="shared" ref="O205:T205" si="49">E205=E36</f>
        <v>1</v>
      </c>
      <c r="P205" s="145" t="b">
        <f t="shared" si="49"/>
        <v>1</v>
      </c>
      <c r="Q205" s="145" t="b">
        <f t="shared" si="49"/>
        <v>1</v>
      </c>
      <c r="R205" s="145" t="b">
        <f t="shared" si="49"/>
        <v>1</v>
      </c>
      <c r="S205" s="145" t="b">
        <f t="shared" si="49"/>
        <v>1</v>
      </c>
      <c r="T205" s="145" t="b">
        <f t="shared" si="49"/>
        <v>1</v>
      </c>
      <c r="U205" s="121"/>
      <c r="V205" s="121"/>
      <c r="W205" s="121"/>
      <c r="X205" s="121"/>
      <c r="Y205" s="121"/>
      <c r="Z205" s="121"/>
      <c r="AA205" s="121" t="s">
        <v>459</v>
      </c>
      <c r="AB205" s="121" t="s">
        <v>598</v>
      </c>
      <c r="AC205" s="121"/>
      <c r="AD205" s="121"/>
      <c r="AE205" s="121"/>
      <c r="AF205" s="121"/>
    </row>
    <row r="206" spans="1:35" ht="12.95" customHeight="1" x14ac:dyDescent="0.2">
      <c r="A206" s="59"/>
      <c r="B206" s="66"/>
      <c r="C206" s="63" t="s">
        <v>122</v>
      </c>
      <c r="D206" s="64"/>
      <c r="E206" s="62">
        <v>0</v>
      </c>
      <c r="F206" s="62">
        <v>0</v>
      </c>
      <c r="G206" s="62">
        <v>0</v>
      </c>
      <c r="H206" s="62">
        <v>0</v>
      </c>
      <c r="I206" s="62">
        <v>0</v>
      </c>
      <c r="J206" s="62">
        <v>0</v>
      </c>
      <c r="K206" s="121"/>
      <c r="L206" s="121"/>
      <c r="M206" s="121"/>
      <c r="N206" s="121" t="s">
        <v>230</v>
      </c>
      <c r="O206" s="145"/>
      <c r="P206" s="145"/>
      <c r="Q206" s="145"/>
      <c r="R206" s="145"/>
      <c r="S206" s="145"/>
      <c r="T206" s="145"/>
      <c r="U206" s="121"/>
      <c r="V206" s="121"/>
      <c r="W206" s="121"/>
      <c r="X206" s="121"/>
      <c r="Y206" s="121"/>
      <c r="Z206" s="121"/>
      <c r="AA206" s="121" t="s">
        <v>460</v>
      </c>
      <c r="AB206" s="121" t="s">
        <v>606</v>
      </c>
      <c r="AC206" s="121"/>
      <c r="AD206" s="121"/>
      <c r="AE206" s="121"/>
      <c r="AF206" s="121"/>
    </row>
    <row r="207" spans="1:35" s="93" customFormat="1" ht="12.95" customHeight="1" x14ac:dyDescent="0.2">
      <c r="A207" s="118"/>
      <c r="B207" s="67" t="s">
        <v>123</v>
      </c>
      <c r="C207" s="67"/>
      <c r="D207" s="67"/>
      <c r="E207" s="120">
        <v>0</v>
      </c>
      <c r="F207" s="120">
        <v>0</v>
      </c>
      <c r="G207" s="120">
        <v>0</v>
      </c>
      <c r="H207" s="120">
        <v>0</v>
      </c>
      <c r="I207" s="120">
        <v>0</v>
      </c>
      <c r="J207" s="62">
        <v>0</v>
      </c>
      <c r="K207" s="148"/>
      <c r="L207" s="148"/>
      <c r="M207" s="148"/>
      <c r="N207" s="121" t="s">
        <v>230</v>
      </c>
      <c r="O207" s="145" t="b">
        <f t="shared" ref="O207:T207" si="50">ROUND(ABS(E207-SUM(E208:E212)),$J$2)&lt;=$O$5</f>
        <v>1</v>
      </c>
      <c r="P207" s="145" t="b">
        <f t="shared" si="50"/>
        <v>1</v>
      </c>
      <c r="Q207" s="145" t="b">
        <f t="shared" si="50"/>
        <v>1</v>
      </c>
      <c r="R207" s="145" t="b">
        <f t="shared" si="50"/>
        <v>1</v>
      </c>
      <c r="S207" s="145" t="b">
        <f t="shared" si="50"/>
        <v>1</v>
      </c>
      <c r="T207" s="145" t="b">
        <f t="shared" si="50"/>
        <v>1</v>
      </c>
      <c r="U207" s="148"/>
      <c r="V207" s="148"/>
      <c r="W207" s="148"/>
      <c r="X207" s="148"/>
      <c r="Y207" s="148"/>
      <c r="Z207" s="148"/>
      <c r="AA207" s="148" t="s">
        <v>461</v>
      </c>
      <c r="AB207" s="148" t="s">
        <v>607</v>
      </c>
      <c r="AC207" s="148"/>
      <c r="AD207" s="148"/>
      <c r="AE207" s="148"/>
      <c r="AF207" s="148"/>
      <c r="AG207" s="148"/>
      <c r="AH207" s="148"/>
      <c r="AI207" s="148"/>
    </row>
    <row r="208" spans="1:35" s="95" customFormat="1" ht="12.95" customHeight="1" x14ac:dyDescent="0.2">
      <c r="A208" s="59"/>
      <c r="B208" s="61"/>
      <c r="C208" s="63" t="s">
        <v>124</v>
      </c>
      <c r="D208" s="64"/>
      <c r="E208" s="62">
        <v>0</v>
      </c>
      <c r="F208" s="62">
        <v>0</v>
      </c>
      <c r="G208" s="62">
        <v>0</v>
      </c>
      <c r="H208" s="62">
        <v>0</v>
      </c>
      <c r="I208" s="62">
        <v>0</v>
      </c>
      <c r="J208" s="62">
        <v>0</v>
      </c>
      <c r="K208" s="121"/>
      <c r="L208" s="121"/>
      <c r="M208" s="121"/>
      <c r="N208" s="121" t="s">
        <v>230</v>
      </c>
      <c r="O208" s="145" t="b">
        <f>E208=E27</f>
        <v>1</v>
      </c>
      <c r="P208" s="145" t="b">
        <f t="shared" ref="P208:T208" si="51">F208=F27</f>
        <v>1</v>
      </c>
      <c r="Q208" s="145" t="b">
        <f t="shared" si="51"/>
        <v>1</v>
      </c>
      <c r="R208" s="145" t="b">
        <f t="shared" si="51"/>
        <v>1</v>
      </c>
      <c r="S208" s="145" t="b">
        <f t="shared" si="51"/>
        <v>1</v>
      </c>
      <c r="T208" s="145" t="b">
        <f t="shared" si="51"/>
        <v>1</v>
      </c>
      <c r="U208" s="121"/>
      <c r="V208" s="121"/>
      <c r="W208" s="121"/>
      <c r="X208" s="121"/>
      <c r="Y208" s="121"/>
      <c r="Z208" s="121"/>
      <c r="AA208" s="121" t="s">
        <v>462</v>
      </c>
      <c r="AB208" s="121" t="s">
        <v>608</v>
      </c>
      <c r="AC208" s="121"/>
      <c r="AD208" s="121"/>
      <c r="AE208" s="121"/>
      <c r="AF208" s="121"/>
      <c r="AG208" s="121"/>
      <c r="AH208" s="121"/>
      <c r="AI208" s="121"/>
    </row>
    <row r="209" spans="1:35" s="95" customFormat="1" ht="12.95" customHeight="1" x14ac:dyDescent="0.2">
      <c r="A209" s="59"/>
      <c r="B209" s="59"/>
      <c r="C209" s="63" t="s">
        <v>120</v>
      </c>
      <c r="D209" s="64"/>
      <c r="E209" s="62">
        <v>0</v>
      </c>
      <c r="F209" s="62">
        <v>0</v>
      </c>
      <c r="G209" s="62">
        <v>0</v>
      </c>
      <c r="H209" s="62">
        <v>0</v>
      </c>
      <c r="I209" s="62">
        <v>0</v>
      </c>
      <c r="J209" s="62">
        <v>0</v>
      </c>
      <c r="K209" s="121"/>
      <c r="L209" s="121"/>
      <c r="M209" s="121"/>
      <c r="N209" s="121" t="s">
        <v>230</v>
      </c>
      <c r="O209" s="145" t="b">
        <f>E209=E33</f>
        <v>1</v>
      </c>
      <c r="P209" s="145" t="b">
        <f t="shared" ref="P209:T209" si="52">F209=F33</f>
        <v>1</v>
      </c>
      <c r="Q209" s="145" t="b">
        <f t="shared" si="52"/>
        <v>1</v>
      </c>
      <c r="R209" s="145" t="b">
        <f t="shared" si="52"/>
        <v>1</v>
      </c>
      <c r="S209" s="145" t="b">
        <f t="shared" si="52"/>
        <v>1</v>
      </c>
      <c r="T209" s="145" t="b">
        <f t="shared" si="52"/>
        <v>1</v>
      </c>
      <c r="U209" s="121"/>
      <c r="V209" s="121"/>
      <c r="W209" s="121"/>
      <c r="X209" s="121"/>
      <c r="Y209" s="121"/>
      <c r="Z209" s="121"/>
      <c r="AA209" s="121" t="s">
        <v>463</v>
      </c>
      <c r="AB209" s="121" t="s">
        <v>609</v>
      </c>
      <c r="AC209" s="121"/>
      <c r="AD209" s="121"/>
      <c r="AE209" s="121"/>
      <c r="AF209" s="121"/>
      <c r="AG209" s="121"/>
      <c r="AH209" s="121"/>
      <c r="AI209" s="121"/>
    </row>
    <row r="210" spans="1:35" s="95" customFormat="1" ht="12.95" customHeight="1" x14ac:dyDescent="0.2">
      <c r="A210" s="59"/>
      <c r="B210" s="59"/>
      <c r="C210" s="63" t="s">
        <v>125</v>
      </c>
      <c r="D210" s="64"/>
      <c r="E210" s="62">
        <v>0</v>
      </c>
      <c r="F210" s="62">
        <v>0</v>
      </c>
      <c r="G210" s="62">
        <v>0</v>
      </c>
      <c r="H210" s="62">
        <v>0</v>
      </c>
      <c r="I210" s="62">
        <v>0</v>
      </c>
      <c r="J210" s="62">
        <v>0</v>
      </c>
      <c r="K210" s="121"/>
      <c r="L210" s="121"/>
      <c r="M210" s="121"/>
      <c r="N210" s="121" t="s">
        <v>230</v>
      </c>
      <c r="O210" s="145" t="b">
        <f>E210=E148</f>
        <v>1</v>
      </c>
      <c r="P210" s="145" t="b">
        <f t="shared" ref="P210:T210" si="53">F210=F148</f>
        <v>1</v>
      </c>
      <c r="Q210" s="145" t="b">
        <f t="shared" si="53"/>
        <v>1</v>
      </c>
      <c r="R210" s="145" t="b">
        <f t="shared" si="53"/>
        <v>1</v>
      </c>
      <c r="S210" s="145" t="b">
        <f t="shared" si="53"/>
        <v>1</v>
      </c>
      <c r="T210" s="145" t="b">
        <f t="shared" si="53"/>
        <v>1</v>
      </c>
      <c r="U210" s="121"/>
      <c r="V210" s="121"/>
      <c r="W210" s="121"/>
      <c r="X210" s="121"/>
      <c r="Y210" s="121"/>
      <c r="Z210" s="121"/>
      <c r="AA210" s="121" t="s">
        <v>464</v>
      </c>
      <c r="AB210" s="121" t="s">
        <v>610</v>
      </c>
      <c r="AC210" s="121"/>
      <c r="AD210" s="121"/>
      <c r="AE210" s="121"/>
      <c r="AF210" s="121"/>
      <c r="AG210" s="121"/>
      <c r="AH210" s="121"/>
      <c r="AI210" s="121"/>
    </row>
    <row r="211" spans="1:35" s="95" customFormat="1" ht="12.95" customHeight="1" x14ac:dyDescent="0.2">
      <c r="A211" s="114"/>
      <c r="B211" s="121"/>
      <c r="C211" s="63" t="s">
        <v>117</v>
      </c>
      <c r="D211" s="63"/>
      <c r="E211" s="62">
        <v>0</v>
      </c>
      <c r="F211" s="62">
        <v>0</v>
      </c>
      <c r="G211" s="62">
        <v>0</v>
      </c>
      <c r="H211" s="62">
        <v>0</v>
      </c>
      <c r="I211" s="62">
        <v>0</v>
      </c>
      <c r="J211" s="62">
        <v>0</v>
      </c>
      <c r="K211" s="121"/>
      <c r="L211" s="121"/>
      <c r="M211" s="121"/>
      <c r="N211" s="121" t="s">
        <v>230</v>
      </c>
      <c r="O211" s="145" t="b">
        <f>E211=E177</f>
        <v>1</v>
      </c>
      <c r="P211" s="145" t="b">
        <f t="shared" ref="P211:T211" si="54">F211=F177</f>
        <v>1</v>
      </c>
      <c r="Q211" s="145" t="b">
        <f t="shared" si="54"/>
        <v>1</v>
      </c>
      <c r="R211" s="145" t="b">
        <f t="shared" si="54"/>
        <v>1</v>
      </c>
      <c r="S211" s="145" t="b">
        <f t="shared" si="54"/>
        <v>1</v>
      </c>
      <c r="T211" s="145" t="b">
        <f t="shared" si="54"/>
        <v>1</v>
      </c>
      <c r="U211" s="121"/>
      <c r="V211" s="121"/>
      <c r="W211" s="121"/>
      <c r="X211" s="121"/>
      <c r="Y211" s="121"/>
      <c r="Z211" s="121"/>
      <c r="AA211" s="121" t="s">
        <v>465</v>
      </c>
      <c r="AB211" s="121" t="s">
        <v>611</v>
      </c>
      <c r="AC211" s="121"/>
      <c r="AD211" s="121"/>
      <c r="AE211" s="121"/>
      <c r="AF211" s="121"/>
      <c r="AG211" s="121"/>
      <c r="AH211" s="121"/>
      <c r="AI211" s="121"/>
    </row>
    <row r="212" spans="1:35" s="95" customFormat="1" ht="12.95" customHeight="1" x14ac:dyDescent="0.2">
      <c r="A212" s="114"/>
      <c r="B212" s="121"/>
      <c r="C212" s="63" t="s">
        <v>200</v>
      </c>
      <c r="D212" s="63"/>
      <c r="E212" s="62">
        <v>0</v>
      </c>
      <c r="F212" s="62">
        <v>0</v>
      </c>
      <c r="G212" s="62">
        <v>0</v>
      </c>
      <c r="H212" s="62">
        <v>0</v>
      </c>
      <c r="I212" s="62">
        <v>0</v>
      </c>
      <c r="J212" s="62">
        <v>0</v>
      </c>
      <c r="K212" s="121"/>
      <c r="L212" s="121"/>
      <c r="M212" s="121"/>
      <c r="N212" s="121" t="s">
        <v>230</v>
      </c>
      <c r="O212" s="145"/>
      <c r="P212" s="145"/>
      <c r="Q212" s="145"/>
      <c r="R212" s="145"/>
      <c r="S212" s="145"/>
      <c r="T212" s="145"/>
      <c r="U212" s="121"/>
      <c r="V212" s="121"/>
      <c r="W212" s="121"/>
      <c r="X212" s="121"/>
      <c r="Y212" s="121"/>
      <c r="Z212" s="121"/>
      <c r="AA212" s="121" t="s">
        <v>466</v>
      </c>
      <c r="AB212" s="121" t="s">
        <v>636</v>
      </c>
      <c r="AC212" s="121"/>
      <c r="AD212" s="121"/>
      <c r="AE212" s="121"/>
      <c r="AF212" s="121"/>
      <c r="AG212" s="121"/>
      <c r="AH212" s="121"/>
      <c r="AI212" s="121"/>
    </row>
    <row r="213" spans="1:35" s="93" customFormat="1" ht="12.95" customHeight="1" x14ac:dyDescent="0.2">
      <c r="A213" s="118"/>
      <c r="B213" s="67" t="s">
        <v>655</v>
      </c>
      <c r="C213" s="67"/>
      <c r="D213" s="67"/>
      <c r="E213" s="120">
        <v>0</v>
      </c>
      <c r="F213" s="120">
        <v>0</v>
      </c>
      <c r="G213" s="120">
        <v>0</v>
      </c>
      <c r="H213" s="120">
        <v>0</v>
      </c>
      <c r="I213" s="120">
        <v>0</v>
      </c>
      <c r="J213" s="62">
        <v>0</v>
      </c>
      <c r="K213" s="148"/>
      <c r="L213" s="148"/>
      <c r="M213" s="148"/>
      <c r="N213" s="121" t="s">
        <v>230</v>
      </c>
      <c r="O213" s="145" t="b">
        <f t="shared" ref="O213:T213" si="55">ROUND(ABS(E213-SUM(E214:E227)),$J$2)&lt;=$O$5</f>
        <v>1</v>
      </c>
      <c r="P213" s="145" t="b">
        <f t="shared" si="55"/>
        <v>1</v>
      </c>
      <c r="Q213" s="145" t="b">
        <f t="shared" si="55"/>
        <v>1</v>
      </c>
      <c r="R213" s="145" t="b">
        <f t="shared" si="55"/>
        <v>1</v>
      </c>
      <c r="S213" s="145" t="b">
        <f t="shared" si="55"/>
        <v>1</v>
      </c>
      <c r="T213" s="145" t="b">
        <f t="shared" si="55"/>
        <v>1</v>
      </c>
      <c r="U213" s="148"/>
      <c r="V213" s="148"/>
      <c r="W213" s="148"/>
      <c r="X213" s="148"/>
      <c r="Y213" s="148"/>
      <c r="Z213" s="148"/>
      <c r="AA213" s="148" t="s">
        <v>618</v>
      </c>
      <c r="AB213" s="148" t="s">
        <v>619</v>
      </c>
      <c r="AC213" s="148"/>
      <c r="AD213" s="148"/>
      <c r="AE213" s="148"/>
      <c r="AF213" s="148"/>
      <c r="AG213" s="148"/>
      <c r="AH213" s="148"/>
      <c r="AI213" s="148"/>
    </row>
    <row r="214" spans="1:35" s="95" customFormat="1" ht="12.95" customHeight="1" x14ac:dyDescent="0.2">
      <c r="A214" s="59"/>
      <c r="B214" s="61"/>
      <c r="C214" s="63" t="s">
        <v>505</v>
      </c>
      <c r="D214" s="64"/>
      <c r="E214" s="62">
        <v>0</v>
      </c>
      <c r="F214" s="62">
        <v>0</v>
      </c>
      <c r="G214" s="62">
        <v>0</v>
      </c>
      <c r="H214" s="62">
        <v>0</v>
      </c>
      <c r="I214" s="62">
        <v>0</v>
      </c>
      <c r="J214" s="62">
        <v>0</v>
      </c>
      <c r="K214" s="121"/>
      <c r="L214" s="121"/>
      <c r="M214" s="121"/>
      <c r="N214" s="121" t="s">
        <v>230</v>
      </c>
      <c r="O214" s="145" t="b">
        <f t="shared" ref="O214:T214" si="56">E214=E16</f>
        <v>1</v>
      </c>
      <c r="P214" s="145" t="b">
        <f t="shared" si="56"/>
        <v>1</v>
      </c>
      <c r="Q214" s="145" t="b">
        <f t="shared" si="56"/>
        <v>1</v>
      </c>
      <c r="R214" s="145" t="b">
        <f t="shared" si="56"/>
        <v>1</v>
      </c>
      <c r="S214" s="145" t="b">
        <f t="shared" si="56"/>
        <v>1</v>
      </c>
      <c r="T214" s="145" t="b">
        <f t="shared" si="56"/>
        <v>1</v>
      </c>
      <c r="U214" s="121"/>
      <c r="V214" s="121"/>
      <c r="W214" s="121"/>
      <c r="X214" s="121"/>
      <c r="Y214" s="121"/>
      <c r="Z214" s="121"/>
      <c r="AA214" s="121" t="s">
        <v>620</v>
      </c>
      <c r="AB214" s="121" t="s">
        <v>634</v>
      </c>
      <c r="AC214" s="121"/>
      <c r="AD214" s="121"/>
      <c r="AE214" s="121"/>
      <c r="AF214" s="121"/>
      <c r="AG214" s="121"/>
      <c r="AH214" s="121"/>
      <c r="AI214" s="121"/>
    </row>
    <row r="215" spans="1:35" s="95" customFormat="1" ht="23.25" customHeight="1" x14ac:dyDescent="0.2">
      <c r="A215" s="59"/>
      <c r="B215" s="59"/>
      <c r="C215" s="243" t="s">
        <v>613</v>
      </c>
      <c r="D215" s="244"/>
      <c r="E215" s="62">
        <v>0</v>
      </c>
      <c r="F215" s="62">
        <v>0</v>
      </c>
      <c r="G215" s="62">
        <v>0</v>
      </c>
      <c r="H215" s="62">
        <v>0</v>
      </c>
      <c r="I215" s="62">
        <v>0</v>
      </c>
      <c r="J215" s="62">
        <v>0</v>
      </c>
      <c r="K215" s="121"/>
      <c r="L215" s="121"/>
      <c r="M215" s="121"/>
      <c r="N215" s="121" t="s">
        <v>230</v>
      </c>
      <c r="O215" s="145" t="b">
        <f t="shared" ref="O215:T215" si="57">E215=E20</f>
        <v>1</v>
      </c>
      <c r="P215" s="145" t="b">
        <f t="shared" si="57"/>
        <v>1</v>
      </c>
      <c r="Q215" s="145" t="b">
        <f t="shared" si="57"/>
        <v>1</v>
      </c>
      <c r="R215" s="145" t="b">
        <f t="shared" si="57"/>
        <v>1</v>
      </c>
      <c r="S215" s="145" t="b">
        <f t="shared" si="57"/>
        <v>1</v>
      </c>
      <c r="T215" s="145" t="b">
        <f t="shared" si="57"/>
        <v>1</v>
      </c>
      <c r="U215" s="121"/>
      <c r="V215" s="121"/>
      <c r="W215" s="121"/>
      <c r="X215" s="121"/>
      <c r="Y215" s="121"/>
      <c r="Z215" s="121"/>
      <c r="AA215" s="121" t="s">
        <v>621</v>
      </c>
      <c r="AB215" s="121" t="s">
        <v>635</v>
      </c>
      <c r="AC215" s="121"/>
      <c r="AD215" s="121"/>
      <c r="AE215" s="121"/>
      <c r="AF215" s="121"/>
      <c r="AG215" s="121"/>
      <c r="AH215" s="121"/>
      <c r="AI215" s="121"/>
    </row>
    <row r="216" spans="1:35" s="95" customFormat="1" ht="12.95" customHeight="1" x14ac:dyDescent="0.2">
      <c r="A216" s="59"/>
      <c r="B216" s="59"/>
      <c r="C216" s="63" t="s">
        <v>12</v>
      </c>
      <c r="D216" s="64"/>
      <c r="E216" s="62">
        <v>0</v>
      </c>
      <c r="F216" s="62">
        <v>0</v>
      </c>
      <c r="G216" s="62">
        <v>0</v>
      </c>
      <c r="H216" s="62">
        <v>0</v>
      </c>
      <c r="I216" s="62">
        <v>0</v>
      </c>
      <c r="J216" s="62">
        <v>0</v>
      </c>
      <c r="K216" s="121"/>
      <c r="L216" s="121"/>
      <c r="M216" s="121"/>
      <c r="N216" s="121" t="s">
        <v>230</v>
      </c>
      <c r="O216" s="145" t="b">
        <f t="shared" ref="O216:T216" si="58">E216=E22</f>
        <v>1</v>
      </c>
      <c r="P216" s="145" t="b">
        <f t="shared" si="58"/>
        <v>1</v>
      </c>
      <c r="Q216" s="145" t="b">
        <f t="shared" si="58"/>
        <v>1</v>
      </c>
      <c r="R216" s="145" t="b">
        <f t="shared" si="58"/>
        <v>1</v>
      </c>
      <c r="S216" s="145" t="b">
        <f t="shared" si="58"/>
        <v>1</v>
      </c>
      <c r="T216" s="145" t="b">
        <f t="shared" si="58"/>
        <v>1</v>
      </c>
      <c r="U216" s="121"/>
      <c r="V216" s="121"/>
      <c r="W216" s="121"/>
      <c r="X216" s="121"/>
      <c r="Y216" s="121"/>
      <c r="Z216" s="121"/>
      <c r="AA216" s="121" t="s">
        <v>622</v>
      </c>
      <c r="AB216" s="121" t="s">
        <v>637</v>
      </c>
      <c r="AC216" s="121"/>
      <c r="AD216" s="121"/>
      <c r="AE216" s="121"/>
      <c r="AF216" s="121"/>
      <c r="AG216" s="121"/>
      <c r="AH216" s="121"/>
      <c r="AI216" s="121"/>
    </row>
    <row r="217" spans="1:35" s="95" customFormat="1" ht="12.95" customHeight="1" x14ac:dyDescent="0.2">
      <c r="A217" s="59"/>
      <c r="B217" s="59"/>
      <c r="C217" s="63"/>
      <c r="D217" s="64" t="s">
        <v>649</v>
      </c>
      <c r="E217" s="62">
        <v>0</v>
      </c>
      <c r="F217" s="62">
        <v>0</v>
      </c>
      <c r="G217" s="62">
        <v>0</v>
      </c>
      <c r="H217" s="62">
        <v>0</v>
      </c>
      <c r="I217" s="62">
        <v>0</v>
      </c>
      <c r="J217" s="62">
        <v>0</v>
      </c>
      <c r="K217" s="121"/>
      <c r="L217" s="121"/>
      <c r="M217" s="121"/>
      <c r="N217" s="121" t="s">
        <v>230</v>
      </c>
      <c r="O217" s="145"/>
      <c r="P217" s="145"/>
      <c r="Q217" s="145"/>
      <c r="R217" s="145"/>
      <c r="S217" s="145"/>
      <c r="T217" s="145"/>
      <c r="U217" s="121"/>
      <c r="V217" s="121"/>
      <c r="W217" s="121"/>
      <c r="X217" s="121"/>
      <c r="Y217" s="121"/>
      <c r="Z217" s="121"/>
      <c r="AA217" s="121" t="s">
        <v>623</v>
      </c>
      <c r="AB217" s="121" t="s">
        <v>639</v>
      </c>
      <c r="AC217" s="121"/>
      <c r="AD217" s="121"/>
      <c r="AE217" s="121"/>
      <c r="AF217" s="121"/>
      <c r="AG217" s="121"/>
      <c r="AH217" s="121"/>
      <c r="AI217" s="121"/>
    </row>
    <row r="218" spans="1:35" s="95" customFormat="1" ht="12.95" customHeight="1" x14ac:dyDescent="0.2">
      <c r="A218" s="59"/>
      <c r="B218" s="59"/>
      <c r="C218" s="63"/>
      <c r="D218" s="64" t="s">
        <v>650</v>
      </c>
      <c r="E218" s="62">
        <v>0</v>
      </c>
      <c r="F218" s="62">
        <v>0</v>
      </c>
      <c r="G218" s="62">
        <v>0</v>
      </c>
      <c r="H218" s="62">
        <v>0</v>
      </c>
      <c r="I218" s="62">
        <v>0</v>
      </c>
      <c r="J218" s="62">
        <v>0</v>
      </c>
      <c r="K218" s="121"/>
      <c r="L218" s="121"/>
      <c r="M218" s="121"/>
      <c r="N218" s="121" t="s">
        <v>230</v>
      </c>
      <c r="O218" s="145"/>
      <c r="P218" s="145"/>
      <c r="Q218" s="145"/>
      <c r="R218" s="145"/>
      <c r="S218" s="145"/>
      <c r="T218" s="145"/>
      <c r="U218" s="121"/>
      <c r="V218" s="121"/>
      <c r="W218" s="121"/>
      <c r="X218" s="121"/>
      <c r="Y218" s="121"/>
      <c r="Z218" s="121"/>
      <c r="AA218" s="121" t="s">
        <v>624</v>
      </c>
      <c r="AB218" s="121" t="s">
        <v>638</v>
      </c>
      <c r="AC218" s="121"/>
      <c r="AD218" s="121"/>
      <c r="AE218" s="121"/>
      <c r="AF218" s="121"/>
      <c r="AG218" s="121"/>
      <c r="AH218" s="121"/>
      <c r="AI218" s="121"/>
    </row>
    <row r="219" spans="1:35" s="95" customFormat="1" ht="12.95" customHeight="1" x14ac:dyDescent="0.2">
      <c r="A219" s="59"/>
      <c r="B219" s="59"/>
      <c r="C219" s="63"/>
      <c r="D219" s="64" t="s">
        <v>651</v>
      </c>
      <c r="E219" s="62">
        <v>0</v>
      </c>
      <c r="F219" s="62">
        <v>0</v>
      </c>
      <c r="G219" s="62">
        <v>0</v>
      </c>
      <c r="H219" s="62">
        <v>0</v>
      </c>
      <c r="I219" s="62">
        <v>0</v>
      </c>
      <c r="J219" s="62">
        <v>0</v>
      </c>
      <c r="K219" s="121"/>
      <c r="L219" s="121"/>
      <c r="M219" s="121"/>
      <c r="N219" s="121" t="s">
        <v>230</v>
      </c>
      <c r="O219" s="145"/>
      <c r="P219" s="145"/>
      <c r="Q219" s="145"/>
      <c r="R219" s="145"/>
      <c r="S219" s="145"/>
      <c r="T219" s="145"/>
      <c r="U219" s="121"/>
      <c r="V219" s="121"/>
      <c r="W219" s="121"/>
      <c r="X219" s="121"/>
      <c r="Y219" s="121"/>
      <c r="Z219" s="121"/>
      <c r="AA219" s="121" t="s">
        <v>625</v>
      </c>
      <c r="AB219" s="121" t="s">
        <v>640</v>
      </c>
      <c r="AC219" s="121"/>
      <c r="AD219" s="121"/>
      <c r="AE219" s="121"/>
      <c r="AF219" s="121"/>
      <c r="AG219" s="121"/>
      <c r="AH219" s="121"/>
      <c r="AI219" s="121"/>
    </row>
    <row r="220" spans="1:35" s="95" customFormat="1" ht="12.95" customHeight="1" x14ac:dyDescent="0.2">
      <c r="A220" s="114"/>
      <c r="B220" s="121"/>
      <c r="C220" s="63" t="s">
        <v>652</v>
      </c>
      <c r="D220" s="63"/>
      <c r="E220" s="62">
        <v>0</v>
      </c>
      <c r="F220" s="62">
        <v>0</v>
      </c>
      <c r="G220" s="62">
        <v>0</v>
      </c>
      <c r="H220" s="62">
        <v>0</v>
      </c>
      <c r="I220" s="62">
        <v>0</v>
      </c>
      <c r="J220" s="62">
        <v>0</v>
      </c>
      <c r="K220" s="121"/>
      <c r="L220" s="121"/>
      <c r="M220" s="121"/>
      <c r="N220" s="121" t="s">
        <v>230</v>
      </c>
      <c r="O220" s="145" t="b">
        <f>E220&lt;=E45</f>
        <v>1</v>
      </c>
      <c r="P220" s="145" t="b">
        <f t="shared" ref="P220:T221" si="59">F220&lt;=F45</f>
        <v>1</v>
      </c>
      <c r="Q220" s="145" t="b">
        <f t="shared" si="59"/>
        <v>1</v>
      </c>
      <c r="R220" s="145" t="b">
        <f t="shared" si="59"/>
        <v>1</v>
      </c>
      <c r="S220" s="145" t="b">
        <f t="shared" si="59"/>
        <v>1</v>
      </c>
      <c r="T220" s="145" t="b">
        <f t="shared" si="59"/>
        <v>1</v>
      </c>
      <c r="U220" s="121"/>
      <c r="V220" s="121"/>
      <c r="W220" s="121"/>
      <c r="X220" s="121"/>
      <c r="Y220" s="121"/>
      <c r="Z220" s="121"/>
      <c r="AA220" s="121" t="s">
        <v>626</v>
      </c>
      <c r="AB220" s="121" t="s">
        <v>641</v>
      </c>
      <c r="AC220" s="121"/>
      <c r="AD220" s="121"/>
      <c r="AE220" s="121"/>
      <c r="AF220" s="121"/>
      <c r="AG220" s="121"/>
      <c r="AH220" s="121"/>
      <c r="AI220" s="121"/>
    </row>
    <row r="221" spans="1:35" s="95" customFormat="1" ht="12.95" customHeight="1" x14ac:dyDescent="0.2">
      <c r="A221" s="114"/>
      <c r="B221" s="121"/>
      <c r="C221" s="213" t="s">
        <v>617</v>
      </c>
      <c r="D221" s="213"/>
      <c r="E221" s="62">
        <v>0</v>
      </c>
      <c r="F221" s="62">
        <v>0</v>
      </c>
      <c r="G221" s="62">
        <v>0</v>
      </c>
      <c r="H221" s="62">
        <v>0</v>
      </c>
      <c r="I221" s="62">
        <v>0</v>
      </c>
      <c r="J221" s="62">
        <v>0</v>
      </c>
      <c r="K221" s="121"/>
      <c r="L221" s="121"/>
      <c r="M221" s="121"/>
      <c r="N221" s="121" t="s">
        <v>230</v>
      </c>
      <c r="O221" s="145" t="b">
        <f t="shared" ref="O221" si="60">E221&lt;=E46</f>
        <v>1</v>
      </c>
      <c r="P221" s="145" t="b">
        <f t="shared" si="59"/>
        <v>1</v>
      </c>
      <c r="Q221" s="145" t="b">
        <f t="shared" si="59"/>
        <v>1</v>
      </c>
      <c r="R221" s="145" t="b">
        <f t="shared" si="59"/>
        <v>1</v>
      </c>
      <c r="S221" s="145" t="b">
        <f t="shared" si="59"/>
        <v>1</v>
      </c>
      <c r="T221" s="145" t="b">
        <f t="shared" si="59"/>
        <v>1</v>
      </c>
      <c r="U221" s="121"/>
      <c r="V221" s="121"/>
      <c r="W221" s="121"/>
      <c r="X221" s="121"/>
      <c r="Y221" s="121"/>
      <c r="Z221" s="121"/>
      <c r="AA221" s="121" t="s">
        <v>627</v>
      </c>
      <c r="AB221" s="121" t="s">
        <v>642</v>
      </c>
      <c r="AC221" s="121"/>
      <c r="AD221" s="121"/>
      <c r="AE221" s="121"/>
      <c r="AF221" s="121"/>
      <c r="AG221" s="121"/>
      <c r="AH221" s="121"/>
      <c r="AI221" s="121"/>
    </row>
    <row r="222" spans="1:35" s="95" customFormat="1" ht="12.95" customHeight="1" x14ac:dyDescent="0.2">
      <c r="A222" s="114"/>
      <c r="B222" s="121"/>
      <c r="C222" s="213" t="s">
        <v>653</v>
      </c>
      <c r="D222" s="213"/>
      <c r="E222" s="62">
        <v>0</v>
      </c>
      <c r="F222" s="62">
        <v>0</v>
      </c>
      <c r="G222" s="62">
        <v>0</v>
      </c>
      <c r="H222" s="62">
        <v>0</v>
      </c>
      <c r="I222" s="62">
        <v>0</v>
      </c>
      <c r="J222" s="62">
        <v>0</v>
      </c>
      <c r="K222" s="121"/>
      <c r="L222" s="121"/>
      <c r="M222" s="121"/>
      <c r="N222" s="121" t="s">
        <v>230</v>
      </c>
      <c r="O222" s="145" t="b">
        <f>E222&lt;=E48</f>
        <v>1</v>
      </c>
      <c r="P222" s="145" t="b">
        <f t="shared" ref="P222:T222" si="61">F222&lt;=F48</f>
        <v>1</v>
      </c>
      <c r="Q222" s="145" t="b">
        <f t="shared" si="61"/>
        <v>1</v>
      </c>
      <c r="R222" s="145" t="b">
        <f t="shared" si="61"/>
        <v>1</v>
      </c>
      <c r="S222" s="145" t="b">
        <f t="shared" si="61"/>
        <v>1</v>
      </c>
      <c r="T222" s="145" t="b">
        <f t="shared" si="61"/>
        <v>1</v>
      </c>
      <c r="U222" s="121"/>
      <c r="V222" s="121"/>
      <c r="W222" s="121"/>
      <c r="X222" s="121"/>
      <c r="Y222" s="121"/>
      <c r="Z222" s="121"/>
      <c r="AA222" s="121" t="s">
        <v>628</v>
      </c>
      <c r="AB222" s="121" t="s">
        <v>643</v>
      </c>
      <c r="AC222" s="121"/>
      <c r="AD222" s="121"/>
      <c r="AE222" s="121"/>
      <c r="AF222" s="121"/>
      <c r="AG222" s="121"/>
      <c r="AH222" s="121"/>
      <c r="AI222" s="121"/>
    </row>
    <row r="223" spans="1:35" s="95" customFormat="1" ht="12.95" customHeight="1" x14ac:dyDescent="0.2">
      <c r="A223" s="114"/>
      <c r="B223" s="121"/>
      <c r="C223" s="213" t="s">
        <v>614</v>
      </c>
      <c r="D223" s="213"/>
      <c r="E223" s="62">
        <v>0</v>
      </c>
      <c r="F223" s="62">
        <v>0</v>
      </c>
      <c r="G223" s="62">
        <v>0</v>
      </c>
      <c r="H223" s="62">
        <v>0</v>
      </c>
      <c r="I223" s="62">
        <v>0</v>
      </c>
      <c r="J223" s="62">
        <v>0</v>
      </c>
      <c r="K223" s="121"/>
      <c r="L223" s="121"/>
      <c r="M223" s="121"/>
      <c r="N223" s="121" t="s">
        <v>230</v>
      </c>
      <c r="O223" s="145" t="b">
        <f t="shared" ref="O223:T223" si="62">E223&lt;=E75</f>
        <v>1</v>
      </c>
      <c r="P223" s="145" t="b">
        <f t="shared" si="62"/>
        <v>1</v>
      </c>
      <c r="Q223" s="145" t="b">
        <f t="shared" si="62"/>
        <v>1</v>
      </c>
      <c r="R223" s="145" t="b">
        <f t="shared" si="62"/>
        <v>1</v>
      </c>
      <c r="S223" s="145" t="b">
        <f t="shared" si="62"/>
        <v>1</v>
      </c>
      <c r="T223" s="145" t="b">
        <f t="shared" si="62"/>
        <v>1</v>
      </c>
      <c r="U223" s="121"/>
      <c r="V223" s="121"/>
      <c r="W223" s="121"/>
      <c r="X223" s="121"/>
      <c r="Y223" s="121"/>
      <c r="Z223" s="121"/>
      <c r="AA223" s="121" t="s">
        <v>629</v>
      </c>
      <c r="AB223" s="121" t="s">
        <v>644</v>
      </c>
      <c r="AC223" s="121"/>
      <c r="AD223" s="121"/>
      <c r="AE223" s="121"/>
      <c r="AF223" s="121"/>
      <c r="AG223" s="121"/>
      <c r="AH223" s="121"/>
      <c r="AI223" s="121"/>
    </row>
    <row r="224" spans="1:35" s="95" customFormat="1" ht="12.95" customHeight="1" x14ac:dyDescent="0.2">
      <c r="A224" s="114"/>
      <c r="B224" s="121"/>
      <c r="C224" s="213" t="s">
        <v>616</v>
      </c>
      <c r="D224" s="213"/>
      <c r="E224" s="62">
        <v>0</v>
      </c>
      <c r="F224" s="62">
        <v>0</v>
      </c>
      <c r="G224" s="62">
        <v>0</v>
      </c>
      <c r="H224" s="62">
        <v>0</v>
      </c>
      <c r="I224" s="62">
        <v>0</v>
      </c>
      <c r="J224" s="62">
        <v>0</v>
      </c>
      <c r="K224" s="121"/>
      <c r="L224" s="121"/>
      <c r="M224" s="121"/>
      <c r="N224" s="121" t="s">
        <v>230</v>
      </c>
      <c r="O224" s="145" t="b">
        <f t="shared" ref="O224:T224" si="63">E224&lt;=E103</f>
        <v>1</v>
      </c>
      <c r="P224" s="145" t="b">
        <f t="shared" si="63"/>
        <v>1</v>
      </c>
      <c r="Q224" s="145" t="b">
        <f t="shared" si="63"/>
        <v>1</v>
      </c>
      <c r="R224" s="145" t="b">
        <f t="shared" si="63"/>
        <v>1</v>
      </c>
      <c r="S224" s="145" t="b">
        <f t="shared" si="63"/>
        <v>1</v>
      </c>
      <c r="T224" s="145" t="b">
        <f t="shared" si="63"/>
        <v>1</v>
      </c>
      <c r="U224" s="121"/>
      <c r="V224" s="121"/>
      <c r="W224" s="121"/>
      <c r="X224" s="121"/>
      <c r="Y224" s="121"/>
      <c r="Z224" s="121"/>
      <c r="AA224" s="121" t="s">
        <v>630</v>
      </c>
      <c r="AB224" s="121" t="s">
        <v>645</v>
      </c>
      <c r="AC224" s="121"/>
      <c r="AD224" s="121"/>
      <c r="AE224" s="121"/>
      <c r="AF224" s="121"/>
      <c r="AG224" s="121"/>
      <c r="AH224" s="121"/>
      <c r="AI224" s="121"/>
    </row>
    <row r="225" spans="1:35" s="95" customFormat="1" ht="12.95" customHeight="1" x14ac:dyDescent="0.2">
      <c r="A225" s="114"/>
      <c r="B225" s="121"/>
      <c r="C225" s="213" t="s">
        <v>615</v>
      </c>
      <c r="D225" s="213"/>
      <c r="E225" s="62">
        <v>0</v>
      </c>
      <c r="F225" s="62">
        <v>0</v>
      </c>
      <c r="G225" s="62">
        <v>0</v>
      </c>
      <c r="H225" s="62">
        <v>0</v>
      </c>
      <c r="I225" s="62">
        <v>0</v>
      </c>
      <c r="J225" s="62">
        <v>0</v>
      </c>
      <c r="K225" s="121"/>
      <c r="L225" s="121"/>
      <c r="M225" s="121"/>
      <c r="N225" s="121" t="s">
        <v>230</v>
      </c>
      <c r="O225" s="145" t="b">
        <f t="shared" ref="O225:T225" si="64">E225&lt;=E110</f>
        <v>1</v>
      </c>
      <c r="P225" s="145" t="b">
        <f t="shared" si="64"/>
        <v>1</v>
      </c>
      <c r="Q225" s="145" t="b">
        <f t="shared" si="64"/>
        <v>1</v>
      </c>
      <c r="R225" s="145" t="b">
        <f t="shared" si="64"/>
        <v>1</v>
      </c>
      <c r="S225" s="145" t="b">
        <f t="shared" si="64"/>
        <v>1</v>
      </c>
      <c r="T225" s="145" t="b">
        <f t="shared" si="64"/>
        <v>1</v>
      </c>
      <c r="U225" s="121"/>
      <c r="V225" s="121"/>
      <c r="W225" s="121"/>
      <c r="X225" s="121"/>
      <c r="Y225" s="121"/>
      <c r="Z225" s="121"/>
      <c r="AA225" s="121" t="s">
        <v>631</v>
      </c>
      <c r="AB225" s="121" t="s">
        <v>646</v>
      </c>
      <c r="AC225" s="121"/>
      <c r="AD225" s="121"/>
      <c r="AE225" s="121"/>
      <c r="AF225" s="121"/>
      <c r="AG225" s="121"/>
      <c r="AH225" s="121"/>
      <c r="AI225" s="121"/>
    </row>
    <row r="226" spans="1:35" s="95" customFormat="1" ht="12.95" customHeight="1" x14ac:dyDescent="0.2">
      <c r="A226" s="114"/>
      <c r="B226" s="121"/>
      <c r="C226" s="213" t="s">
        <v>654</v>
      </c>
      <c r="D226" s="213"/>
      <c r="E226" s="62">
        <v>0</v>
      </c>
      <c r="F226" s="62">
        <v>0</v>
      </c>
      <c r="G226" s="62">
        <v>0</v>
      </c>
      <c r="H226" s="62">
        <v>0</v>
      </c>
      <c r="I226" s="62">
        <v>0</v>
      </c>
      <c r="J226" s="62">
        <v>0</v>
      </c>
      <c r="K226" s="121"/>
      <c r="L226" s="121"/>
      <c r="M226" s="121"/>
      <c r="N226" s="121" t="s">
        <v>230</v>
      </c>
      <c r="O226" s="145" t="b">
        <f>E226&lt;=E632</f>
        <v>1</v>
      </c>
      <c r="P226" s="145" t="b">
        <f t="shared" ref="P226:T226" si="65">F226&lt;=F632</f>
        <v>1</v>
      </c>
      <c r="Q226" s="145" t="b">
        <f t="shared" si="65"/>
        <v>1</v>
      </c>
      <c r="R226" s="145" t="b">
        <f t="shared" si="65"/>
        <v>1</v>
      </c>
      <c r="S226" s="145" t="b">
        <f t="shared" si="65"/>
        <v>1</v>
      </c>
      <c r="T226" s="145" t="b">
        <f t="shared" si="65"/>
        <v>1</v>
      </c>
      <c r="U226" s="121"/>
      <c r="V226" s="121"/>
      <c r="W226" s="121"/>
      <c r="X226" s="121"/>
      <c r="Y226" s="121"/>
      <c r="Z226" s="121"/>
      <c r="AA226" s="121" t="s">
        <v>632</v>
      </c>
      <c r="AB226" s="121" t="s">
        <v>647</v>
      </c>
      <c r="AC226" s="121"/>
      <c r="AD226" s="121"/>
      <c r="AE226" s="121"/>
      <c r="AF226" s="121"/>
      <c r="AG226" s="121"/>
      <c r="AH226" s="121"/>
      <c r="AI226" s="121"/>
    </row>
    <row r="227" spans="1:35" s="95" customFormat="1" ht="12.75" customHeight="1" thickBot="1" x14ac:dyDescent="0.25">
      <c r="A227" s="122"/>
      <c r="B227" s="122"/>
      <c r="C227" s="68" t="s">
        <v>656</v>
      </c>
      <c r="D227" s="68"/>
      <c r="E227" s="69">
        <v>0</v>
      </c>
      <c r="F227" s="69">
        <v>0</v>
      </c>
      <c r="G227" s="69">
        <v>0</v>
      </c>
      <c r="H227" s="69">
        <v>0</v>
      </c>
      <c r="I227" s="69">
        <v>0</v>
      </c>
      <c r="J227" s="69">
        <v>0</v>
      </c>
      <c r="K227" s="121"/>
      <c r="L227" s="121"/>
      <c r="M227" s="121"/>
      <c r="N227" s="121" t="s">
        <v>230</v>
      </c>
      <c r="O227" s="145"/>
      <c r="P227" s="145"/>
      <c r="Q227" s="145"/>
      <c r="R227" s="145"/>
      <c r="S227" s="145"/>
      <c r="T227" s="145"/>
      <c r="U227" s="121"/>
      <c r="V227" s="121"/>
      <c r="W227" s="121"/>
      <c r="X227" s="121"/>
      <c r="Y227" s="121"/>
      <c r="Z227" s="121"/>
      <c r="AA227" s="121" t="s">
        <v>633</v>
      </c>
      <c r="AB227" s="121" t="s">
        <v>648</v>
      </c>
      <c r="AC227" s="121"/>
      <c r="AD227" s="121"/>
      <c r="AE227" s="121"/>
      <c r="AF227" s="121"/>
      <c r="AG227" s="121"/>
      <c r="AH227" s="121"/>
      <c r="AI227" s="121"/>
    </row>
  </sheetData>
  <mergeCells count="6">
    <mergeCell ref="C215:D215"/>
    <mergeCell ref="A5:D5"/>
    <mergeCell ref="A6:D6"/>
    <mergeCell ref="A7:D7"/>
    <mergeCell ref="A194:D194"/>
    <mergeCell ref="C196:D196"/>
  </mergeCells>
  <conditionalFormatting sqref="E193:J193">
    <cfRule type="cellIs" dxfId="0" priority="1" operator="notEqual">
      <formula>0</formula>
    </cfRule>
  </conditionalFormatting>
  <dataValidations count="5">
    <dataValidation type="decimal" operator="greaterThanOrEqual" allowBlank="1" showInputMessage="1" showErrorMessage="1" error="Only positive entries allowed." sqref="E8:J192 E195:J227">
      <formula1>0</formula1>
    </dataValidation>
    <dataValidation type="list" allowBlank="1" showErrorMessage="1" errorTitle="Fiscal Year" error="Please choose the fiscal starting year from the drop-down list." sqref="E7:J7">
      <formula1>"Jan,Feb,Mar,Apr,May,Jun,Jul,Aug,Sep,Oct,Nov,Dec"</formula1>
    </dataValidation>
    <dataValidation type="list" allowBlank="1" showInputMessage="1" showErrorMessage="1" errorTitle="Number of decimals" error="Please choose the number of decimals from the drop down menu" sqref="J2">
      <formula1>"0,1,2,3,4"</formula1>
    </dataValidation>
    <dataValidation operator="greaterThanOrEqual" allowBlank="1" showInputMessage="1" showErrorMessage="1" sqref="E193:J194"/>
    <dataValidation type="list" allowBlank="1" showErrorMessage="1" errorTitle="Expenditure Code" error="Please select a code from the drop-down list. Valid codes include:_x000a__x000a_i) Forecasts_x000a_ii) Budget forecasts_x000a_iii) Budget proposal_x000a_iv) Initial budget appropriations_x000a_v) Final budget appropriations_x000a_vi) Obligations_x000a_vii) Actual outlays" sqref="E6:J6">
      <formula1>"i) Forecasts,ii) Budget forecasts,iii) Budget proposal,iv) Initial budget appropriations,v) Final budget appropriations,vi) Obligations,vii) Actual outlays"</formula1>
    </dataValidation>
  </dataValidations>
  <pageMargins left="0.74803149606299213" right="0.74803149606299213" top="0.53" bottom="0.39" header="0.51181102362204722" footer="0.38"/>
  <pageSetup paperSize="9" scale="61" fitToHeight="13" orientation="landscape" r:id="rId1"/>
  <headerFooter alignWithMargins="0"/>
  <rowBreaks count="1" manualBreakCount="1">
    <brk id="72"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run_checks">
                <anchor moveWithCells="1" sizeWithCells="1">
                  <from>
                    <xdr:col>8</xdr:col>
                    <xdr:colOff>28575</xdr:colOff>
                    <xdr:row>0</xdr:row>
                    <xdr:rowOff>85725</xdr:rowOff>
                  </from>
                  <to>
                    <xdr:col>9</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START</vt:lpstr>
      <vt:lpstr>Intro</vt:lpstr>
      <vt:lpstr>Comments &amp; Survey Questions</vt:lpstr>
      <vt:lpstr>GOVT demonstration</vt:lpstr>
      <vt:lpstr>GOVT R&amp;D</vt:lpstr>
      <vt:lpstr>STATE-OWNED R&amp;D</vt:lpstr>
      <vt:lpstr>STATE-OWNED demonstration</vt:lpstr>
      <vt:lpstr>PRIVATE-SECTOR (optional)</vt:lpstr>
      <vt:lpstr>'GOVT demonstration'!Print_Area</vt:lpstr>
      <vt:lpstr>'GOVT R&amp;D'!Print_Area</vt:lpstr>
      <vt:lpstr>'PRIVATE-SECTOR (optional)'!Print_Area</vt:lpstr>
      <vt:lpstr>'STATE-OWNED demonstration'!Print_Area</vt:lpstr>
      <vt:lpstr>'STATE-OWNED R&amp;D'!Print_Area</vt:lpstr>
      <vt:lpstr>'GOVT demonstration'!Print_Titles</vt:lpstr>
      <vt:lpstr>'GOVT R&amp;D'!Print_Titles</vt:lpstr>
      <vt:lpstr>'PRIVATE-SECTOR (optional)'!Print_Titles</vt:lpstr>
      <vt:lpstr>'STATE-OWNED demonstration'!Print_Titles</vt:lpstr>
      <vt:lpstr>'STATE-OWNED R&amp;D'!Print_Titles</vt:lpstr>
    </vt:vector>
  </TitlesOfParts>
  <Company>International Energy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Treanton</dc:creator>
  <cp:lastModifiedBy>LATTANZIO Domenico, IEA/EXD/EDC/EDC3</cp:lastModifiedBy>
  <cp:lastPrinted>2017-08-18T15:35:27Z</cp:lastPrinted>
  <dcterms:created xsi:type="dcterms:W3CDTF">2011-01-31T14:03:26Z</dcterms:created>
  <dcterms:modified xsi:type="dcterms:W3CDTF">2020-01-21T14:32:18Z</dcterms:modified>
</cp:coreProperties>
</file>